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4855" windowHeight="14775"/>
  </bookViews>
  <sheets>
    <sheet name="MS-9200UDLS" sheetId="4" r:id="rId1"/>
  </sheets>
  <definedNames>
    <definedName name="_xlnm.Print_Area" localSheetId="0">'MS-9200UDLS'!$B$2:$L$85,'MS-9200UDLS'!$B$88:$L$116,'MS-9200UDLS'!$B$119:$L$160,'MS-9200UDLS'!$B$162:$L$174</definedName>
  </definedNames>
  <calcPr calcId="125725"/>
</workbook>
</file>

<file path=xl/calcChain.xml><?xml version="1.0" encoding="utf-8"?>
<calcChain xmlns="http://schemas.openxmlformats.org/spreadsheetml/2006/main">
  <c r="L201" i="4"/>
  <c r="H201"/>
  <c r="G201"/>
  <c r="H200"/>
  <c r="L200" s="1"/>
  <c r="G200"/>
  <c r="H199"/>
  <c r="L199" s="1"/>
  <c r="G199"/>
  <c r="L198"/>
  <c r="H198"/>
  <c r="G198"/>
  <c r="H197"/>
  <c r="L197" s="1"/>
  <c r="G197"/>
  <c r="L196"/>
  <c r="H196"/>
  <c r="G196"/>
  <c r="H195"/>
  <c r="L195" s="1"/>
  <c r="G195"/>
  <c r="L194"/>
  <c r="H194"/>
  <c r="G194"/>
  <c r="H193"/>
  <c r="L193" s="1"/>
  <c r="G193"/>
  <c r="H192"/>
  <c r="L192" s="1"/>
  <c r="L202" s="1"/>
  <c r="G192"/>
  <c r="G202" s="1"/>
  <c r="H187"/>
  <c r="L187" s="1"/>
  <c r="G187"/>
  <c r="L186"/>
  <c r="H186"/>
  <c r="G186"/>
  <c r="H185"/>
  <c r="L185" s="1"/>
  <c r="G185"/>
  <c r="L184"/>
  <c r="H184"/>
  <c r="G184"/>
  <c r="H183"/>
  <c r="L183" s="1"/>
  <c r="G183"/>
  <c r="L182"/>
  <c r="H182"/>
  <c r="G182"/>
  <c r="H181"/>
  <c r="L181" s="1"/>
  <c r="G181"/>
  <c r="L180"/>
  <c r="H180"/>
  <c r="G180"/>
  <c r="H179"/>
  <c r="L179" s="1"/>
  <c r="G179"/>
  <c r="L178"/>
  <c r="H178"/>
  <c r="G178"/>
  <c r="G188" s="1"/>
  <c r="H173"/>
  <c r="L173" s="1"/>
  <c r="G173"/>
  <c r="L172"/>
  <c r="H172"/>
  <c r="G172"/>
  <c r="H171"/>
  <c r="L171" s="1"/>
  <c r="G171"/>
  <c r="L170"/>
  <c r="H170"/>
  <c r="G170"/>
  <c r="H169"/>
  <c r="L169" s="1"/>
  <c r="G169"/>
  <c r="L168"/>
  <c r="H168"/>
  <c r="G168"/>
  <c r="H167"/>
  <c r="L167" s="1"/>
  <c r="G167"/>
  <c r="L166"/>
  <c r="H166"/>
  <c r="G166"/>
  <c r="H165"/>
  <c r="L165" s="1"/>
  <c r="G165"/>
  <c r="L164"/>
  <c r="H164"/>
  <c r="G164"/>
  <c r="G174" s="1"/>
  <c r="H159"/>
  <c r="L159" s="1"/>
  <c r="G159"/>
  <c r="L158"/>
  <c r="H158"/>
  <c r="G158"/>
  <c r="H157"/>
  <c r="L157" s="1"/>
  <c r="G157"/>
  <c r="L156"/>
  <c r="H156"/>
  <c r="G156"/>
  <c r="H155"/>
  <c r="L155" s="1"/>
  <c r="G155"/>
  <c r="L154"/>
  <c r="H154"/>
  <c r="G154"/>
  <c r="H153"/>
  <c r="L153" s="1"/>
  <c r="G153"/>
  <c r="L152"/>
  <c r="H152"/>
  <c r="G152"/>
  <c r="H151"/>
  <c r="L151" s="1"/>
  <c r="G151"/>
  <c r="L150"/>
  <c r="L160" s="1"/>
  <c r="H150"/>
  <c r="G150"/>
  <c r="G160" s="1"/>
  <c r="H145"/>
  <c r="L145" s="1"/>
  <c r="G145"/>
  <c r="L144"/>
  <c r="H144"/>
  <c r="G144"/>
  <c r="H143"/>
  <c r="L143" s="1"/>
  <c r="G143"/>
  <c r="L142"/>
  <c r="H142"/>
  <c r="G142"/>
  <c r="H141"/>
  <c r="L141" s="1"/>
  <c r="G141"/>
  <c r="L140"/>
  <c r="H140"/>
  <c r="G140"/>
  <c r="H139"/>
  <c r="L139" s="1"/>
  <c r="G139"/>
  <c r="L138"/>
  <c r="H138"/>
  <c r="G138"/>
  <c r="H137"/>
  <c r="L137" s="1"/>
  <c r="G137"/>
  <c r="L136"/>
  <c r="H136"/>
  <c r="G136"/>
  <c r="G146" s="1"/>
  <c r="H131"/>
  <c r="L131" s="1"/>
  <c r="G131"/>
  <c r="L130"/>
  <c r="H130"/>
  <c r="G130"/>
  <c r="H129"/>
  <c r="L129" s="1"/>
  <c r="G129"/>
  <c r="L128"/>
  <c r="H128"/>
  <c r="G128"/>
  <c r="H127"/>
  <c r="L127" s="1"/>
  <c r="G127"/>
  <c r="L126"/>
  <c r="H126"/>
  <c r="G126"/>
  <c r="H125"/>
  <c r="L125" s="1"/>
  <c r="G125"/>
  <c r="H124"/>
  <c r="L124" s="1"/>
  <c r="G124"/>
  <c r="H123"/>
  <c r="L123" s="1"/>
  <c r="G123"/>
  <c r="L122"/>
  <c r="H122"/>
  <c r="G122"/>
  <c r="B114"/>
  <c r="B113"/>
  <c r="B112"/>
  <c r="B111"/>
  <c r="L101"/>
  <c r="I99"/>
  <c r="I96"/>
  <c r="L84"/>
  <c r="G84"/>
  <c r="L83"/>
  <c r="G83"/>
  <c r="L82"/>
  <c r="G82"/>
  <c r="L81"/>
  <c r="G81"/>
  <c r="L80"/>
  <c r="G80"/>
  <c r="L79"/>
  <c r="G79"/>
  <c r="L78"/>
  <c r="H78"/>
  <c r="G78"/>
  <c r="H77"/>
  <c r="L77" s="1"/>
  <c r="G77"/>
  <c r="L76"/>
  <c r="H76"/>
  <c r="G76"/>
  <c r="H75"/>
  <c r="L75" s="1"/>
  <c r="G75"/>
  <c r="L74"/>
  <c r="H74"/>
  <c r="G74"/>
  <c r="H73"/>
  <c r="L73" s="1"/>
  <c r="G73"/>
  <c r="L72"/>
  <c r="H72"/>
  <c r="G72"/>
  <c r="H71"/>
  <c r="L71" s="1"/>
  <c r="G71"/>
  <c r="L70"/>
  <c r="H70"/>
  <c r="G70"/>
  <c r="H69"/>
  <c r="L69" s="1"/>
  <c r="G69"/>
  <c r="G67"/>
  <c r="G66"/>
  <c r="G65"/>
  <c r="G64"/>
  <c r="G63"/>
  <c r="G62"/>
  <c r="G61"/>
  <c r="G60"/>
  <c r="G59"/>
  <c r="G58"/>
  <c r="G57"/>
  <c r="G56"/>
  <c r="G55"/>
  <c r="G54"/>
  <c r="G53"/>
  <c r="G52"/>
  <c r="G51"/>
  <c r="G50"/>
  <c r="G49"/>
  <c r="G48"/>
  <c r="G47"/>
  <c r="G46"/>
  <c r="G45"/>
  <c r="G44"/>
  <c r="G43"/>
  <c r="G42"/>
  <c r="G41"/>
  <c r="G40"/>
  <c r="G39"/>
  <c r="G38"/>
  <c r="G37"/>
  <c r="G36"/>
  <c r="L34"/>
  <c r="H34"/>
  <c r="G34"/>
  <c r="H33"/>
  <c r="L33" s="1"/>
  <c r="G33"/>
  <c r="L32"/>
  <c r="H32"/>
  <c r="G32"/>
  <c r="H31"/>
  <c r="L31" s="1"/>
  <c r="G31"/>
  <c r="L30"/>
  <c r="H30"/>
  <c r="G30"/>
  <c r="H29"/>
  <c r="L29" s="1"/>
  <c r="G29"/>
  <c r="L28"/>
  <c r="H28"/>
  <c r="G28"/>
  <c r="H27"/>
  <c r="L27" s="1"/>
  <c r="G27"/>
  <c r="L26"/>
  <c r="H26"/>
  <c r="G26"/>
  <c r="H25"/>
  <c r="L25" s="1"/>
  <c r="G25"/>
  <c r="L24"/>
  <c r="H24"/>
  <c r="G24"/>
  <c r="H23"/>
  <c r="L23" s="1"/>
  <c r="G23"/>
  <c r="L22"/>
  <c r="H22"/>
  <c r="G22"/>
  <c r="H20"/>
  <c r="L20" s="1"/>
  <c r="G20"/>
  <c r="L19"/>
  <c r="H19"/>
  <c r="G19"/>
  <c r="H18"/>
  <c r="L18" s="1"/>
  <c r="G18"/>
  <c r="L17"/>
  <c r="H17"/>
  <c r="G17"/>
  <c r="H16"/>
  <c r="L16" s="1"/>
  <c r="G16"/>
  <c r="L15"/>
  <c r="H15"/>
  <c r="G15"/>
  <c r="H14"/>
  <c r="L14" s="1"/>
  <c r="G14"/>
  <c r="H13"/>
  <c r="L13" s="1"/>
  <c r="G13"/>
  <c r="H11"/>
  <c r="L11" s="1"/>
  <c r="G11"/>
  <c r="L10"/>
  <c r="H10"/>
  <c r="G10"/>
  <c r="H9"/>
  <c r="L9" s="1"/>
  <c r="G9"/>
  <c r="L8"/>
  <c r="H8"/>
  <c r="G8"/>
  <c r="H7"/>
  <c r="L7" s="1"/>
  <c r="G7"/>
  <c r="G85" s="1"/>
  <c r="E96" s="1"/>
  <c r="L96" s="1"/>
  <c r="L85" l="1"/>
  <c r="E99" s="1"/>
  <c r="L99" s="1"/>
  <c r="L100" s="1"/>
  <c r="L102" s="1"/>
  <c r="G132"/>
  <c r="L132"/>
  <c r="L146"/>
  <c r="L174"/>
  <c r="B116"/>
  <c r="L188"/>
  <c r="B108" l="1"/>
  <c r="H104"/>
  <c r="B107"/>
</calcChain>
</file>

<file path=xl/comments1.xml><?xml version="1.0" encoding="utf-8"?>
<comments xmlns="http://schemas.openxmlformats.org/spreadsheetml/2006/main">
  <authors>
    <author>Michael Babuscio</author>
  </authors>
  <commentList>
    <comment ref="H95" authorId="0">
      <text>
        <r>
          <rPr>
            <sz val="8"/>
            <color indexed="81"/>
            <rFont val="Tahoma"/>
            <family val="2"/>
          </rPr>
          <t>Select Standby Time in Hours from the dropdown list.</t>
        </r>
      </text>
    </comment>
    <comment ref="H98" authorId="0">
      <text>
        <r>
          <rPr>
            <sz val="8"/>
            <color indexed="81"/>
            <rFont val="Tahoma"/>
          </rPr>
          <t xml:space="preserve">Select the Alarm Time in minutes from the dropdown list.
</t>
        </r>
      </text>
    </comment>
    <comment ref="H101" authorId="0">
      <text>
        <r>
          <rPr>
            <sz val="8"/>
            <color indexed="81"/>
            <rFont val="Tahoma"/>
            <family val="2"/>
          </rPr>
          <t>Select the Derating Factor from the dropdown list.</t>
        </r>
      </text>
    </comment>
  </commentList>
</comments>
</file>

<file path=xl/sharedStrings.xml><?xml version="1.0" encoding="utf-8"?>
<sst xmlns="http://schemas.openxmlformats.org/spreadsheetml/2006/main" count="656" uniqueCount="129">
  <si>
    <t>MS-9200UDLS Rev.3 Battery Calculation</t>
  </si>
  <si>
    <t>Secondary Power Source Requirements</t>
  </si>
  <si>
    <t>5 Minutes</t>
  </si>
  <si>
    <t>24 Hours</t>
  </si>
  <si>
    <t>10 Minutes</t>
  </si>
  <si>
    <t>48 Hours</t>
  </si>
  <si>
    <t>Standby Current (amps)</t>
  </si>
  <si>
    <t>Secondary Alarm Current (amps)</t>
  </si>
  <si>
    <t>15 Minutes</t>
  </si>
  <si>
    <t>60 Hours</t>
  </si>
  <si>
    <t>Device Type</t>
  </si>
  <si>
    <t>Qty</t>
  </si>
  <si>
    <t>Current Draw</t>
  </si>
  <si>
    <t xml:space="preserve">Total </t>
  </si>
  <si>
    <t>20 Minutes</t>
  </si>
  <si>
    <t>72 Hours</t>
  </si>
  <si>
    <t>Main Circuit Board</t>
  </si>
  <si>
    <t>x</t>
  </si>
  <si>
    <t>=</t>
  </si>
  <si>
    <t>25 Minutes</t>
  </si>
  <si>
    <t>90 Hours</t>
  </si>
  <si>
    <t>XRM-24B</t>
  </si>
  <si>
    <t>30 Minutes</t>
  </si>
  <si>
    <t>4XTMF</t>
  </si>
  <si>
    <t>45 Minutes</t>
  </si>
  <si>
    <t>IPDACT-2</t>
  </si>
  <si>
    <t>60 Minutes</t>
  </si>
  <si>
    <t>IPDACT-2UD</t>
  </si>
  <si>
    <t>90 Minutes</t>
  </si>
  <si>
    <t>ANN-BUS Devices</t>
  </si>
  <si>
    <t>120 Minutes</t>
  </si>
  <si>
    <t>ANN-80</t>
  </si>
  <si>
    <t>180 Minutes</t>
  </si>
  <si>
    <t>ANN-80-W</t>
  </si>
  <si>
    <t>240 minutes</t>
  </si>
  <si>
    <t>ANN-LED</t>
  </si>
  <si>
    <t>ANN-RLED</t>
  </si>
  <si>
    <t>ANN-RLY</t>
  </si>
  <si>
    <t>ANN-I/O</t>
  </si>
  <si>
    <t>ANN-I/O LED</t>
  </si>
  <si>
    <t>ANN-S/PG</t>
  </si>
  <si>
    <t>ACS Annunciators</t>
  </si>
  <si>
    <t>ACM-8RF</t>
  </si>
  <si>
    <t>ACM-16ATF</t>
  </si>
  <si>
    <t>ACM-32AF</t>
  </si>
  <si>
    <t>AEM-16ATF</t>
  </si>
  <si>
    <t>AEM-32AF</t>
  </si>
  <si>
    <t>AFM-16ATF</t>
  </si>
  <si>
    <t>AFM-32AF</t>
  </si>
  <si>
    <t>AFM-16AF</t>
  </si>
  <si>
    <t>LDM-32F</t>
  </si>
  <si>
    <t>LDM-E32F</t>
  </si>
  <si>
    <t>LCD-80F</t>
  </si>
  <si>
    <t>Conventional Detectors</t>
  </si>
  <si>
    <t>EOLR-1</t>
  </si>
  <si>
    <t>Addressable Devices</t>
  </si>
  <si>
    <t>BEAM355</t>
  </si>
  <si>
    <t>BEAM355S</t>
  </si>
  <si>
    <t>BEAM1224</t>
  </si>
  <si>
    <t>CP355</t>
  </si>
  <si>
    <t>SD355</t>
  </si>
  <si>
    <t>SD355T</t>
  </si>
  <si>
    <t>AD355</t>
  </si>
  <si>
    <t>H355</t>
  </si>
  <si>
    <t>H355R</t>
  </si>
  <si>
    <t>H355HT</t>
  </si>
  <si>
    <t>D350P</t>
  </si>
  <si>
    <t>D350RP</t>
  </si>
  <si>
    <t>D350PL</t>
  </si>
  <si>
    <t>D350RPL</t>
  </si>
  <si>
    <t>D355PL</t>
  </si>
  <si>
    <t>MMF-300</t>
  </si>
  <si>
    <t>MMF-300-10</t>
  </si>
  <si>
    <t>MDF-300</t>
  </si>
  <si>
    <t>MMF-301</t>
  </si>
  <si>
    <t>MMF-302</t>
  </si>
  <si>
    <t>MMF-302-6</t>
  </si>
  <si>
    <t>BG-12LX</t>
  </si>
  <si>
    <t>CMF-300</t>
  </si>
  <si>
    <t>CMF-300-6</t>
  </si>
  <si>
    <t>CRF-300</t>
  </si>
  <si>
    <t>CRF-300-6</t>
  </si>
  <si>
    <t>I300</t>
  </si>
  <si>
    <t>B501BH-2</t>
  </si>
  <si>
    <t>B501BHT-2</t>
  </si>
  <si>
    <t>B200SR</t>
  </si>
  <si>
    <t>B224RB</t>
  </si>
  <si>
    <t>B224BI</t>
  </si>
  <si>
    <r>
      <t xml:space="preserve">Maximum alarm draw for all Addressable devices </t>
    </r>
    <r>
      <rPr>
        <b/>
        <sz val="9"/>
        <rFont val="Arial"/>
        <family val="2"/>
      </rPr>
      <t>---------------&gt;</t>
    </r>
  </si>
  <si>
    <t>CMF-300 (Aux. Power)</t>
  </si>
  <si>
    <t>CMF-300-6 (Aux. Power)</t>
  </si>
  <si>
    <t>MMF-302 (Aux. Power)</t>
  </si>
  <si>
    <t>MMF-302-6 (Aux. Power)</t>
  </si>
  <si>
    <t>B200SR (Aux. Power)</t>
  </si>
  <si>
    <t>Miscellaneous Device 1</t>
  </si>
  <si>
    <t>Miscellaneous Device 2</t>
  </si>
  <si>
    <t>Miscellaneous Device 3</t>
  </si>
  <si>
    <t>Miscellaneous Device 4</t>
  </si>
  <si>
    <t>Miscellaneous Device 5</t>
  </si>
  <si>
    <t>NAC 1</t>
  </si>
  <si>
    <t>NAC 2</t>
  </si>
  <si>
    <t>NAC 3</t>
  </si>
  <si>
    <t>NAC 4</t>
  </si>
  <si>
    <t>Resettable 1</t>
  </si>
  <si>
    <t>Non-Resettable 1</t>
  </si>
  <si>
    <t xml:space="preserve">Total Standby Load </t>
  </si>
  <si>
    <t xml:space="preserve">Total Alarm Load  </t>
  </si>
  <si>
    <r>
      <t xml:space="preserve">Note 1: You are </t>
    </r>
    <r>
      <rPr>
        <b/>
        <sz val="10"/>
        <rFont val="Arial"/>
        <family val="2"/>
      </rPr>
      <t>fully responsible for verifying these calculations</t>
    </r>
    <r>
      <rPr>
        <sz val="10"/>
        <rFont val="Arial"/>
        <family val="2"/>
      </rPr>
      <t>.</t>
    </r>
  </si>
  <si>
    <r>
      <t xml:space="preserve">Note 2: Use the dropdowns in the </t>
    </r>
    <r>
      <rPr>
        <b/>
        <sz val="10"/>
        <rFont val="Arial"/>
        <family val="2"/>
      </rPr>
      <t>yellow</t>
    </r>
    <r>
      <rPr>
        <sz val="10"/>
        <rFont val="Arial"/>
        <family val="2"/>
      </rPr>
      <t xml:space="preserve"> cells to enter values.</t>
    </r>
  </si>
  <si>
    <t>Calculation in Total Sheet</t>
  </si>
  <si>
    <t>Required Standby Time in Hours</t>
  </si>
  <si>
    <t>Standby Load Current</t>
  </si>
  <si>
    <t>Required Alarm Time in Minutes</t>
  </si>
  <si>
    <t>Alarm Load Current (Amps)</t>
  </si>
  <si>
    <t xml:space="preserve"> Total Current Load </t>
  </si>
  <si>
    <t xml:space="preserve">Multiply by the Derating Factor </t>
  </si>
  <si>
    <t xml:space="preserve">Total Ampere Hours Required </t>
  </si>
  <si>
    <t xml:space="preserve">Recommended Batteries: </t>
  </si>
  <si>
    <t>Battery Check</t>
  </si>
  <si>
    <t>Current Draw Check</t>
  </si>
  <si>
    <t>MS 9200UDLS Control Panel:</t>
  </si>
  <si>
    <t>MS-9200UDLS Rev.3 Circuit Detail</t>
  </si>
  <si>
    <t>Device</t>
  </si>
  <si>
    <t>Non-Alarm Draw</t>
  </si>
  <si>
    <t>Alarm Draw</t>
  </si>
  <si>
    <t>P2R @ 75 Candela</t>
  </si>
  <si>
    <t>P2R @ 30 Candela</t>
  </si>
  <si>
    <t>P2R @ 110 Candela</t>
  </si>
  <si>
    <t>SR @ 15 Candela</t>
  </si>
</sst>
</file>

<file path=xl/styles.xml><?xml version="1.0" encoding="utf-8"?>
<styleSheet xmlns="http://schemas.openxmlformats.org/spreadsheetml/2006/main">
  <numFmts count="7">
    <numFmt numFmtId="164" formatCode="0.000000"/>
    <numFmt numFmtId="165" formatCode="0.00000"/>
    <numFmt numFmtId="166" formatCode="0.000"/>
    <numFmt numFmtId="167" formatCode="0.00000\ &quot;Amps&quot;"/>
    <numFmt numFmtId="168" formatCode="0.000\ &quot;AH&quot;"/>
    <numFmt numFmtId="169" formatCode="\x\ 0.00"/>
    <numFmt numFmtId="170" formatCode="0.00\ &quot;AH&quot;"/>
  </numFmts>
  <fonts count="22">
    <font>
      <sz val="11"/>
      <color theme="1"/>
      <name val="Calibri"/>
      <family val="2"/>
      <scheme val="minor"/>
    </font>
    <font>
      <sz val="10"/>
      <name val="Arial"/>
    </font>
    <font>
      <b/>
      <sz val="16"/>
      <name val="Arial"/>
      <family val="2"/>
    </font>
    <font>
      <b/>
      <sz val="12"/>
      <name val="Arial"/>
      <family val="2"/>
    </font>
    <font>
      <sz val="10"/>
      <name val="Arial"/>
      <family val="2"/>
    </font>
    <font>
      <sz val="9"/>
      <color indexed="9"/>
      <name val="Arial"/>
      <family val="2"/>
    </font>
    <font>
      <b/>
      <sz val="9"/>
      <color indexed="9"/>
      <name val="Arial"/>
      <family val="2"/>
    </font>
    <font>
      <sz val="9"/>
      <color indexed="8"/>
      <name val="Arial"/>
      <family val="2"/>
    </font>
    <font>
      <sz val="9"/>
      <name val="Arial"/>
      <family val="2"/>
    </font>
    <font>
      <b/>
      <sz val="10"/>
      <color indexed="8"/>
      <name val="Arial"/>
      <family val="2"/>
    </font>
    <font>
      <sz val="9"/>
      <color indexed="22"/>
      <name val="Arial"/>
      <family val="2"/>
    </font>
    <font>
      <b/>
      <sz val="9"/>
      <name val="Arial"/>
      <family val="2"/>
    </font>
    <font>
      <b/>
      <sz val="10"/>
      <name val="Arial"/>
      <family val="2"/>
    </font>
    <font>
      <b/>
      <sz val="9"/>
      <color indexed="8"/>
      <name val="Arial"/>
      <family val="2"/>
    </font>
    <font>
      <sz val="10"/>
      <color indexed="8"/>
      <name val="Arial"/>
      <family val="2"/>
    </font>
    <font>
      <b/>
      <sz val="20"/>
      <color indexed="10"/>
      <name val="Arial"/>
      <family val="2"/>
    </font>
    <font>
      <b/>
      <sz val="10"/>
      <color indexed="9"/>
      <name val="Arial"/>
      <family val="2"/>
    </font>
    <font>
      <b/>
      <sz val="12"/>
      <color indexed="12"/>
      <name val="Arial"/>
      <family val="2"/>
    </font>
    <font>
      <b/>
      <sz val="10"/>
      <color indexed="10"/>
      <name val="Arial"/>
      <family val="2"/>
    </font>
    <font>
      <sz val="10"/>
      <color indexed="9"/>
      <name val="Arial"/>
      <family val="2"/>
    </font>
    <font>
      <sz val="8"/>
      <color indexed="81"/>
      <name val="Tahoma"/>
      <family val="2"/>
    </font>
    <font>
      <sz val="8"/>
      <color indexed="81"/>
      <name val="Tahoma"/>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lightGray"/>
    </fill>
    <fill>
      <patternFill patternType="solid">
        <fgColor indexed="43"/>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8"/>
      </bottom>
      <diagonal/>
    </border>
    <border>
      <left/>
      <right/>
      <top style="thin">
        <color indexed="9"/>
      </top>
      <bottom style="thin">
        <color indexed="8"/>
      </bottom>
      <diagonal/>
    </border>
    <border>
      <left/>
      <right style="thin">
        <color indexed="9"/>
      </right>
      <top style="thin">
        <color indexed="9"/>
      </top>
      <bottom style="thin">
        <color indexed="8"/>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64"/>
      </right>
      <top style="medium">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8"/>
      </top>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s>
  <cellStyleXfs count="2">
    <xf numFmtId="0" fontId="0" fillId="0" borderId="0"/>
    <xf numFmtId="0" fontId="1" fillId="0" borderId="0"/>
  </cellStyleXfs>
  <cellXfs count="236">
    <xf numFmtId="0" fontId="0" fillId="0" borderId="0" xfId="0"/>
    <xf numFmtId="0" fontId="1" fillId="0" borderId="0" xfId="1" applyProtection="1"/>
    <xf numFmtId="0" fontId="1" fillId="0" borderId="0" xfId="1"/>
    <xf numFmtId="0" fontId="2" fillId="2" borderId="1" xfId="1" applyFont="1" applyFill="1" applyBorder="1" applyAlignment="1" applyProtection="1">
      <alignment horizontal="center"/>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1" fillId="0" borderId="0" xfId="1" applyBorder="1" applyAlignment="1" applyProtection="1"/>
    <xf numFmtId="0" fontId="1" fillId="0" borderId="5" xfId="1" applyBorder="1" applyAlignment="1" applyProtection="1"/>
    <xf numFmtId="0" fontId="3" fillId="0" borderId="6" xfId="1" applyFont="1" applyBorder="1" applyAlignment="1" applyProtection="1">
      <alignment horizontal="center" vertical="center"/>
    </xf>
    <xf numFmtId="0" fontId="3" fillId="0" borderId="7" xfId="1" applyFont="1" applyBorder="1" applyAlignment="1" applyProtection="1">
      <alignment horizontal="center" vertical="center"/>
    </xf>
    <xf numFmtId="0" fontId="1" fillId="0" borderId="7" xfId="1" applyBorder="1" applyAlignment="1" applyProtection="1"/>
    <xf numFmtId="0" fontId="1" fillId="0" borderId="8" xfId="1" applyBorder="1" applyAlignment="1" applyProtection="1"/>
    <xf numFmtId="0" fontId="4" fillId="0" borderId="0" xfId="1" applyFont="1" applyProtection="1"/>
    <xf numFmtId="0" fontId="5" fillId="3" borderId="9" xfId="1" applyFont="1" applyFill="1" applyBorder="1" applyProtection="1"/>
    <xf numFmtId="0" fontId="6" fillId="3" borderId="10" xfId="1" applyFont="1" applyFill="1" applyBorder="1" applyAlignment="1" applyProtection="1">
      <alignment horizontal="center"/>
    </xf>
    <xf numFmtId="0" fontId="6" fillId="3" borderId="11" xfId="1" applyFont="1" applyFill="1" applyBorder="1" applyAlignment="1" applyProtection="1">
      <alignment horizontal="center"/>
    </xf>
    <xf numFmtId="0" fontId="4" fillId="0" borderId="0" xfId="1" applyFont="1"/>
    <xf numFmtId="0" fontId="6" fillId="3" borderId="12" xfId="1" applyFont="1" applyFill="1" applyBorder="1" applyAlignment="1" applyProtection="1">
      <alignment horizontal="center"/>
    </xf>
    <xf numFmtId="0" fontId="6" fillId="3" borderId="13" xfId="1" applyFont="1" applyFill="1" applyBorder="1" applyAlignment="1" applyProtection="1">
      <alignment horizontal="center"/>
    </xf>
    <xf numFmtId="0" fontId="6" fillId="3" borderId="14" xfId="1" applyFont="1" applyFill="1" applyBorder="1" applyAlignment="1" applyProtection="1">
      <alignment horizontal="center"/>
    </xf>
    <xf numFmtId="0" fontId="6" fillId="3" borderId="15" xfId="1" applyFont="1" applyFill="1" applyBorder="1" applyAlignment="1" applyProtection="1">
      <alignment horizontal="center"/>
    </xf>
    <xf numFmtId="0" fontId="6" fillId="3" borderId="16" xfId="1" applyFont="1" applyFill="1" applyBorder="1" applyAlignment="1" applyProtection="1">
      <alignment horizontal="center"/>
    </xf>
    <xf numFmtId="0" fontId="6" fillId="3" borderId="17" xfId="1" applyFont="1" applyFill="1" applyBorder="1" applyAlignment="1" applyProtection="1">
      <alignment horizontal="center"/>
    </xf>
    <xf numFmtId="0" fontId="6" fillId="3" borderId="18" xfId="1" applyFont="1" applyFill="1" applyBorder="1" applyAlignment="1" applyProtection="1">
      <alignment horizontal="center"/>
    </xf>
    <xf numFmtId="0" fontId="6" fillId="3" borderId="19" xfId="1" applyFont="1" applyFill="1" applyBorder="1" applyAlignment="1" applyProtection="1">
      <alignment horizontal="center"/>
    </xf>
    <xf numFmtId="0" fontId="6" fillId="3" borderId="20" xfId="1" applyFont="1" applyFill="1" applyBorder="1" applyAlignment="1" applyProtection="1">
      <alignment horizontal="center"/>
    </xf>
    <xf numFmtId="0" fontId="7" fillId="0" borderId="21" xfId="1" applyNumberFormat="1" applyFont="1" applyBorder="1" applyProtection="1"/>
    <xf numFmtId="0" fontId="7" fillId="0" borderId="22" xfId="1" applyNumberFormat="1" applyFont="1" applyBorder="1" applyAlignment="1" applyProtection="1">
      <alignment horizontal="center"/>
    </xf>
    <xf numFmtId="164" fontId="7" fillId="0" borderId="22" xfId="1" applyNumberFormat="1" applyFont="1" applyBorder="1" applyAlignment="1" applyProtection="1">
      <alignment horizontal="center"/>
    </xf>
    <xf numFmtId="164" fontId="7" fillId="0" borderId="23" xfId="1" applyNumberFormat="1" applyFont="1" applyBorder="1" applyAlignment="1" applyProtection="1">
      <alignment horizontal="center"/>
    </xf>
    <xf numFmtId="0" fontId="7" fillId="0" borderId="24" xfId="1" applyNumberFormat="1" applyFont="1" applyBorder="1" applyProtection="1"/>
    <xf numFmtId="0" fontId="7" fillId="0" borderId="23" xfId="1" applyNumberFormat="1" applyFont="1" applyBorder="1" applyAlignment="1" applyProtection="1">
      <alignment horizontal="center"/>
    </xf>
    <xf numFmtId="0" fontId="7" fillId="0" borderId="23" xfId="1" applyNumberFormat="1" applyFont="1" applyFill="1" applyBorder="1" applyAlignment="1" applyProtection="1">
      <alignment horizontal="center"/>
    </xf>
    <xf numFmtId="0" fontId="8" fillId="0" borderId="23" xfId="1" applyFont="1" applyBorder="1" applyAlignment="1">
      <alignment horizontal="left"/>
    </xf>
    <xf numFmtId="0" fontId="7" fillId="0" borderId="23" xfId="1" applyNumberFormat="1" applyFont="1" applyFill="1" applyBorder="1" applyAlignment="1" applyProtection="1">
      <alignment horizontal="center"/>
      <protection locked="0"/>
    </xf>
    <xf numFmtId="165" fontId="8" fillId="0" borderId="23" xfId="1" applyNumberFormat="1" applyFont="1" applyBorder="1" applyAlignment="1" applyProtection="1">
      <alignment horizontal="center"/>
      <protection hidden="1"/>
    </xf>
    <xf numFmtId="165" fontId="8" fillId="0" borderId="23" xfId="1" applyNumberFormat="1" applyFont="1" applyBorder="1" applyAlignment="1" applyProtection="1">
      <alignment horizontal="center"/>
    </xf>
    <xf numFmtId="0" fontId="9" fillId="0" borderId="1" xfId="1" applyNumberFormat="1" applyFont="1" applyBorder="1" applyAlignment="1" applyProtection="1">
      <alignment horizontal="left"/>
    </xf>
    <xf numFmtId="0" fontId="9" fillId="0" borderId="2" xfId="1" applyNumberFormat="1" applyFont="1" applyBorder="1" applyAlignment="1" applyProtection="1">
      <alignment horizontal="left"/>
    </xf>
    <xf numFmtId="0" fontId="9" fillId="0" borderId="3" xfId="1" applyNumberFormat="1" applyFont="1" applyBorder="1" applyAlignment="1" applyProtection="1">
      <alignment horizontal="left"/>
    </xf>
    <xf numFmtId="0" fontId="7" fillId="0" borderId="25" xfId="1" applyNumberFormat="1" applyFont="1" applyBorder="1" applyProtection="1"/>
    <xf numFmtId="0" fontId="7" fillId="0" borderId="25" xfId="1" applyNumberFormat="1" applyFont="1" applyFill="1" applyBorder="1" applyAlignment="1" applyProtection="1">
      <alignment horizontal="center"/>
      <protection locked="0"/>
    </xf>
    <xf numFmtId="0" fontId="7" fillId="0" borderId="25" xfId="1" applyNumberFormat="1" applyFont="1" applyBorder="1" applyAlignment="1" applyProtection="1">
      <alignment horizontal="center"/>
    </xf>
    <xf numFmtId="164" fontId="7" fillId="0" borderId="25" xfId="1" applyNumberFormat="1" applyFont="1" applyBorder="1" applyAlignment="1" applyProtection="1">
      <alignment horizontal="center"/>
    </xf>
    <xf numFmtId="0" fontId="7" fillId="0" borderId="25" xfId="1" applyNumberFormat="1" applyFont="1" applyFill="1" applyBorder="1" applyAlignment="1" applyProtection="1">
      <alignment horizontal="center"/>
    </xf>
    <xf numFmtId="164" fontId="7" fillId="0" borderId="26" xfId="1" applyNumberFormat="1" applyFont="1" applyBorder="1" applyAlignment="1" applyProtection="1">
      <alignment horizontal="center"/>
    </xf>
    <xf numFmtId="0" fontId="7" fillId="0" borderId="27" xfId="1" applyNumberFormat="1" applyFont="1" applyBorder="1" applyProtection="1"/>
    <xf numFmtId="0" fontId="7" fillId="0" borderId="27" xfId="1" applyNumberFormat="1" applyFont="1" applyFill="1" applyBorder="1" applyAlignment="1" applyProtection="1">
      <alignment horizontal="center"/>
      <protection locked="0"/>
    </xf>
    <xf numFmtId="0" fontId="7" fillId="0" borderId="27" xfId="1" applyNumberFormat="1" applyFont="1" applyBorder="1" applyAlignment="1" applyProtection="1">
      <alignment horizontal="center"/>
    </xf>
    <xf numFmtId="164" fontId="7" fillId="0" borderId="27" xfId="1" applyNumberFormat="1" applyFont="1" applyBorder="1" applyAlignment="1" applyProtection="1">
      <alignment horizontal="center"/>
    </xf>
    <xf numFmtId="0" fontId="7" fillId="0" borderId="27" xfId="1" applyNumberFormat="1" applyFont="1" applyFill="1" applyBorder="1" applyAlignment="1" applyProtection="1">
      <alignment horizontal="center"/>
    </xf>
    <xf numFmtId="164" fontId="7" fillId="0" borderId="27" xfId="1" applyNumberFormat="1" applyFont="1" applyFill="1" applyBorder="1" applyAlignment="1" applyProtection="1">
      <alignment horizontal="center"/>
    </xf>
    <xf numFmtId="0" fontId="7" fillId="0" borderId="28" xfId="1" applyNumberFormat="1" applyFont="1" applyBorder="1" applyProtection="1"/>
    <xf numFmtId="0" fontId="7" fillId="0" borderId="28" xfId="1" applyNumberFormat="1" applyFont="1" applyFill="1" applyBorder="1" applyAlignment="1" applyProtection="1">
      <alignment horizontal="center"/>
      <protection locked="0"/>
    </xf>
    <xf numFmtId="0" fontId="7" fillId="0" borderId="28" xfId="1" applyNumberFormat="1" applyFont="1" applyBorder="1" applyAlignment="1" applyProtection="1">
      <alignment horizontal="center"/>
    </xf>
    <xf numFmtId="164" fontId="7" fillId="0" borderId="28" xfId="1" applyNumberFormat="1" applyFont="1" applyBorder="1" applyAlignment="1" applyProtection="1">
      <alignment horizontal="center"/>
    </xf>
    <xf numFmtId="0" fontId="7" fillId="0" borderId="28" xfId="1" applyNumberFormat="1" applyFont="1" applyFill="1" applyBorder="1" applyAlignment="1" applyProtection="1">
      <alignment horizontal="center"/>
    </xf>
    <xf numFmtId="164" fontId="7" fillId="0" borderId="21" xfId="1" applyNumberFormat="1" applyFont="1" applyBorder="1" applyAlignment="1" applyProtection="1">
      <alignment horizontal="center"/>
    </xf>
    <xf numFmtId="164" fontId="7" fillId="0" borderId="29" xfId="1" applyNumberFormat="1" applyFont="1" applyBorder="1" applyAlignment="1" applyProtection="1">
      <alignment horizontal="center"/>
    </xf>
    <xf numFmtId="0" fontId="7" fillId="0" borderId="30" xfId="1" applyNumberFormat="1" applyFont="1" applyBorder="1" applyProtection="1"/>
    <xf numFmtId="0" fontId="7" fillId="0" borderId="30" xfId="1" applyNumberFormat="1" applyFont="1" applyFill="1" applyBorder="1" applyAlignment="1" applyProtection="1">
      <alignment horizontal="center"/>
    </xf>
    <xf numFmtId="0" fontId="7" fillId="0" borderId="30" xfId="1" applyNumberFormat="1" applyFont="1" applyBorder="1" applyAlignment="1" applyProtection="1">
      <alignment horizontal="center"/>
    </xf>
    <xf numFmtId="164" fontId="7" fillId="0" borderId="30" xfId="1" applyNumberFormat="1" applyFont="1" applyBorder="1" applyAlignment="1" applyProtection="1">
      <alignment horizontal="center"/>
    </xf>
    <xf numFmtId="164" fontId="7" fillId="0" borderId="31" xfId="1" applyNumberFormat="1" applyFont="1" applyBorder="1" applyAlignment="1" applyProtection="1">
      <alignment horizontal="center"/>
    </xf>
    <xf numFmtId="0" fontId="7" fillId="0" borderId="32" xfId="1" applyNumberFormat="1" applyFont="1" applyBorder="1" applyProtection="1"/>
    <xf numFmtId="0" fontId="7" fillId="0" borderId="32" xfId="1" applyNumberFormat="1" applyFont="1" applyFill="1" applyBorder="1" applyAlignment="1" applyProtection="1">
      <alignment horizontal="center"/>
    </xf>
    <xf numFmtId="0" fontId="7" fillId="0" borderId="32" xfId="1" applyNumberFormat="1" applyFont="1" applyBorder="1" applyAlignment="1" applyProtection="1">
      <alignment horizontal="center"/>
    </xf>
    <xf numFmtId="164" fontId="7" fillId="0" borderId="32" xfId="1" applyNumberFormat="1" applyFont="1" applyFill="1" applyBorder="1" applyAlignment="1" applyProtection="1">
      <alignment horizontal="center"/>
    </xf>
    <xf numFmtId="164" fontId="7" fillId="0" borderId="32" xfId="1" applyNumberFormat="1" applyFont="1" applyBorder="1" applyAlignment="1" applyProtection="1">
      <alignment horizontal="center"/>
    </xf>
    <xf numFmtId="164" fontId="7" fillId="0" borderId="33" xfId="1" applyNumberFormat="1" applyFont="1" applyBorder="1" applyAlignment="1" applyProtection="1">
      <alignment horizontal="center"/>
    </xf>
    <xf numFmtId="164" fontId="7" fillId="0" borderId="28" xfId="1" applyNumberFormat="1" applyFont="1" applyFill="1" applyBorder="1" applyAlignment="1" applyProtection="1">
      <alignment horizontal="center"/>
    </xf>
    <xf numFmtId="0" fontId="7" fillId="0" borderId="23" xfId="1" applyNumberFormat="1" applyFont="1" applyBorder="1" applyProtection="1"/>
    <xf numFmtId="164" fontId="8" fillId="0" borderId="23" xfId="1" applyNumberFormat="1" applyFont="1" applyBorder="1" applyAlignment="1" applyProtection="1">
      <alignment horizontal="center"/>
    </xf>
    <xf numFmtId="0" fontId="8" fillId="4" borderId="4" xfId="1" applyFont="1" applyFill="1" applyBorder="1" applyAlignment="1" applyProtection="1">
      <alignment horizontal="right"/>
    </xf>
    <xf numFmtId="0" fontId="8" fillId="4" borderId="34" xfId="1" applyFont="1" applyFill="1" applyBorder="1" applyAlignment="1" applyProtection="1">
      <alignment horizontal="right"/>
    </xf>
    <xf numFmtId="166" fontId="8" fillId="4" borderId="35" xfId="1" applyNumberFormat="1" applyFont="1" applyFill="1" applyBorder="1" applyAlignment="1" applyProtection="1">
      <alignment horizontal="center"/>
    </xf>
    <xf numFmtId="0" fontId="8" fillId="4" borderId="36" xfId="1" applyFont="1" applyFill="1" applyBorder="1" applyAlignment="1" applyProtection="1">
      <alignment horizontal="right"/>
    </xf>
    <xf numFmtId="0" fontId="8" fillId="4" borderId="0" xfId="1" applyFont="1" applyFill="1" applyBorder="1" applyAlignment="1" applyProtection="1">
      <alignment horizontal="right"/>
    </xf>
    <xf numFmtId="166" fontId="8" fillId="4" borderId="5" xfId="1" applyNumberFormat="1" applyFont="1" applyFill="1" applyBorder="1" applyAlignment="1" applyProtection="1">
      <alignment horizontal="center"/>
    </xf>
    <xf numFmtId="0" fontId="7" fillId="0" borderId="3" xfId="1" applyNumberFormat="1" applyFont="1" applyFill="1" applyBorder="1" applyAlignment="1" applyProtection="1">
      <alignment horizontal="center"/>
    </xf>
    <xf numFmtId="0" fontId="7" fillId="0" borderId="24" xfId="1" applyNumberFormat="1" applyFont="1" applyFill="1" applyBorder="1" applyAlignment="1" applyProtection="1">
      <alignment horizontal="center"/>
    </xf>
    <xf numFmtId="0" fontId="8" fillId="0" borderId="1" xfId="1" applyFont="1" applyBorder="1" applyAlignment="1">
      <alignment horizontal="left"/>
    </xf>
    <xf numFmtId="0" fontId="8" fillId="0" borderId="23" xfId="1" applyFont="1" applyFill="1" applyBorder="1" applyAlignment="1" applyProtection="1">
      <alignment horizontal="center"/>
      <protection locked="0"/>
    </xf>
    <xf numFmtId="0" fontId="8" fillId="0" borderId="23" xfId="1" applyFont="1" applyBorder="1" applyAlignment="1">
      <alignment horizontal="center"/>
    </xf>
    <xf numFmtId="164" fontId="8" fillId="0" borderId="23" xfId="1" applyNumberFormat="1" applyFont="1" applyBorder="1" applyAlignment="1" applyProtection="1">
      <alignment horizontal="center"/>
      <protection hidden="1"/>
    </xf>
    <xf numFmtId="0" fontId="8" fillId="0" borderId="1" xfId="1" applyFont="1" applyBorder="1" applyAlignment="1" applyProtection="1">
      <alignment horizontal="left"/>
    </xf>
    <xf numFmtId="0" fontId="8" fillId="0" borderId="23" xfId="1" applyFont="1" applyFill="1" applyBorder="1" applyAlignment="1" applyProtection="1">
      <alignment horizontal="center"/>
    </xf>
    <xf numFmtId="0" fontId="8" fillId="0" borderId="1" xfId="1" applyFont="1" applyBorder="1" applyAlignment="1" applyProtection="1">
      <alignment horizontal="center"/>
    </xf>
    <xf numFmtId="164" fontId="8" fillId="0" borderId="1" xfId="1" applyNumberFormat="1" applyFont="1" applyBorder="1" applyAlignment="1" applyProtection="1">
      <alignment horizontal="center"/>
    </xf>
    <xf numFmtId="165" fontId="8" fillId="0" borderId="6" xfId="1" applyNumberFormat="1" applyFont="1" applyBorder="1" applyAlignment="1" applyProtection="1">
      <alignment horizontal="center"/>
    </xf>
    <xf numFmtId="0" fontId="8" fillId="4" borderId="0" xfId="1" quotePrefix="1" applyFont="1" applyFill="1" applyBorder="1" applyAlignment="1" applyProtection="1">
      <alignment horizontal="right"/>
    </xf>
    <xf numFmtId="166" fontId="8" fillId="4" borderId="5" xfId="1" quotePrefix="1" applyNumberFormat="1" applyFont="1" applyFill="1" applyBorder="1" applyAlignment="1" applyProtection="1">
      <alignment horizontal="center"/>
    </xf>
    <xf numFmtId="166" fontId="10" fillId="4" borderId="5" xfId="1" applyNumberFormat="1" applyFont="1" applyFill="1" applyBorder="1" applyAlignment="1" applyProtection="1">
      <alignment horizontal="center"/>
    </xf>
    <xf numFmtId="166" fontId="8" fillId="4" borderId="8" xfId="1" applyNumberFormat="1" applyFont="1" applyFill="1" applyBorder="1" applyAlignment="1" applyProtection="1">
      <alignment horizontal="center"/>
    </xf>
    <xf numFmtId="0" fontId="8" fillId="0" borderId="1" xfId="1" applyFont="1" applyBorder="1" applyAlignment="1" applyProtection="1">
      <alignment horizontal="right"/>
    </xf>
    <xf numFmtId="0" fontId="8" fillId="0" borderId="2" xfId="1" applyFont="1" applyBorder="1" applyAlignment="1" applyProtection="1">
      <alignment horizontal="right"/>
    </xf>
    <xf numFmtId="164" fontId="7" fillId="0" borderId="24" xfId="1" applyNumberFormat="1" applyFont="1" applyBorder="1" applyAlignment="1" applyProtection="1">
      <alignment horizontal="center"/>
    </xf>
    <xf numFmtId="0" fontId="8" fillId="0" borderId="37" xfId="1" applyFont="1" applyBorder="1" applyProtection="1"/>
    <xf numFmtId="0" fontId="7" fillId="0" borderId="38" xfId="1" applyNumberFormat="1" applyFont="1" applyFill="1" applyBorder="1" applyAlignment="1" applyProtection="1">
      <alignment horizontal="center"/>
    </xf>
    <xf numFmtId="0" fontId="7" fillId="0" borderId="38" xfId="1" applyNumberFormat="1" applyFont="1" applyBorder="1" applyAlignment="1" applyProtection="1">
      <alignment horizontal="center"/>
    </xf>
    <xf numFmtId="164" fontId="7" fillId="0" borderId="38" xfId="1" applyNumberFormat="1" applyFont="1" applyFill="1" applyBorder="1" applyAlignment="1" applyProtection="1">
      <alignment horizontal="center"/>
    </xf>
    <xf numFmtId="164" fontId="7" fillId="0" borderId="39" xfId="1" applyNumberFormat="1" applyFont="1" applyBorder="1" applyAlignment="1" applyProtection="1">
      <alignment horizontal="center"/>
    </xf>
    <xf numFmtId="164" fontId="7" fillId="0" borderId="30" xfId="1" applyNumberFormat="1" applyFont="1" applyFill="1" applyBorder="1" applyAlignment="1" applyProtection="1">
      <alignment horizontal="center"/>
    </xf>
    <xf numFmtId="164" fontId="7" fillId="0" borderId="40" xfId="1" applyNumberFormat="1" applyFont="1" applyBorder="1" applyAlignment="1" applyProtection="1">
      <alignment horizontal="center"/>
    </xf>
    <xf numFmtId="0" fontId="7" fillId="0" borderId="41" xfId="1" applyNumberFormat="1" applyFont="1" applyBorder="1" applyAlignment="1" applyProtection="1">
      <alignment horizontal="center"/>
    </xf>
    <xf numFmtId="0" fontId="7" fillId="4" borderId="42" xfId="1" applyNumberFormat="1" applyFont="1" applyFill="1" applyBorder="1" applyAlignment="1" applyProtection="1">
      <alignment horizontal="center"/>
    </xf>
    <xf numFmtId="0" fontId="7" fillId="4" borderId="34" xfId="1" applyNumberFormat="1" applyFont="1" applyFill="1" applyBorder="1" applyAlignment="1" applyProtection="1">
      <alignment horizontal="center"/>
    </xf>
    <xf numFmtId="165" fontId="7" fillId="0" borderId="25" xfId="1" applyNumberFormat="1" applyFont="1" applyFill="1" applyBorder="1" applyAlignment="1" applyProtection="1">
      <alignment horizontal="center"/>
    </xf>
    <xf numFmtId="164" fontId="7" fillId="0" borderId="43" xfId="1" applyNumberFormat="1" applyFont="1" applyBorder="1" applyAlignment="1" applyProtection="1">
      <alignment horizontal="center"/>
    </xf>
    <xf numFmtId="0" fontId="7" fillId="4" borderId="44" xfId="1" applyNumberFormat="1" applyFont="1" applyFill="1" applyBorder="1" applyAlignment="1" applyProtection="1">
      <alignment horizontal="center"/>
    </xf>
    <xf numFmtId="0" fontId="7" fillId="4" borderId="0" xfId="1" applyNumberFormat="1" applyFont="1" applyFill="1" applyBorder="1" applyAlignment="1" applyProtection="1">
      <alignment horizontal="center"/>
    </xf>
    <xf numFmtId="165" fontId="7" fillId="0" borderId="38" xfId="1" applyNumberFormat="1" applyFont="1" applyFill="1" applyBorder="1" applyAlignment="1" applyProtection="1">
      <alignment horizontal="center"/>
    </xf>
    <xf numFmtId="165" fontId="7" fillId="0" borderId="27" xfId="1" applyNumberFormat="1" applyFont="1" applyFill="1" applyBorder="1" applyAlignment="1" applyProtection="1">
      <alignment horizontal="center"/>
    </xf>
    <xf numFmtId="0" fontId="7" fillId="4" borderId="45" xfId="1" applyNumberFormat="1" applyFont="1" applyFill="1" applyBorder="1" applyAlignment="1" applyProtection="1">
      <alignment horizontal="center"/>
    </xf>
    <xf numFmtId="0" fontId="7" fillId="4" borderId="7" xfId="1" applyNumberFormat="1" applyFont="1" applyFill="1" applyBorder="1" applyAlignment="1" applyProtection="1">
      <alignment horizontal="center"/>
    </xf>
    <xf numFmtId="165" fontId="7" fillId="0" borderId="30" xfId="1" applyNumberFormat="1" applyFont="1" applyFill="1" applyBorder="1" applyAlignment="1" applyProtection="1">
      <alignment horizontal="center"/>
    </xf>
    <xf numFmtId="0" fontId="9" fillId="0" borderId="1" xfId="1" applyNumberFormat="1" applyFont="1" applyBorder="1" applyAlignment="1" applyProtection="1">
      <alignment horizontal="right"/>
    </xf>
    <xf numFmtId="0" fontId="12" fillId="0" borderId="2" xfId="1" applyFont="1" applyBorder="1" applyAlignment="1" applyProtection="1">
      <alignment horizontal="right"/>
    </xf>
    <xf numFmtId="164" fontId="13" fillId="0" borderId="23" xfId="1" applyNumberFormat="1" applyFont="1" applyBorder="1" applyAlignment="1" applyProtection="1">
      <alignment horizontal="center"/>
    </xf>
    <xf numFmtId="0" fontId="12" fillId="0" borderId="1" xfId="1" applyFont="1" applyBorder="1" applyAlignment="1">
      <alignment horizontal="right"/>
    </xf>
    <xf numFmtId="0" fontId="12" fillId="0" borderId="2" xfId="1" applyFont="1" applyBorder="1" applyAlignment="1">
      <alignment horizontal="right"/>
    </xf>
    <xf numFmtId="0" fontId="12" fillId="0" borderId="3" xfId="1" applyFont="1" applyBorder="1" applyAlignment="1">
      <alignment horizontal="right"/>
    </xf>
    <xf numFmtId="0" fontId="14" fillId="0" borderId="0" xfId="1" applyNumberFormat="1" applyFont="1" applyBorder="1" applyProtection="1"/>
    <xf numFmtId="0" fontId="14" fillId="0" borderId="0" xfId="1" applyNumberFormat="1" applyFont="1" applyBorder="1" applyAlignment="1" applyProtection="1">
      <alignment horizontal="center"/>
    </xf>
    <xf numFmtId="0" fontId="1" fillId="0" borderId="0" xfId="1" applyFill="1" applyBorder="1"/>
    <xf numFmtId="0" fontId="15" fillId="2" borderId="4" xfId="1" applyFont="1" applyFill="1" applyBorder="1" applyAlignment="1" applyProtection="1">
      <alignment horizontal="center"/>
    </xf>
    <xf numFmtId="0" fontId="4" fillId="2" borderId="1" xfId="1" applyFont="1" applyFill="1" applyBorder="1" applyAlignment="1" applyProtection="1">
      <alignment horizontal="left" vertical="top" wrapText="1"/>
    </xf>
    <xf numFmtId="0" fontId="4" fillId="2" borderId="2" xfId="1" applyFont="1" applyFill="1" applyBorder="1" applyAlignment="1" applyProtection="1">
      <alignment horizontal="left" vertical="top" wrapText="1"/>
    </xf>
    <xf numFmtId="0" fontId="4" fillId="2" borderId="3" xfId="1" applyFont="1" applyFill="1" applyBorder="1" applyAlignment="1" applyProtection="1">
      <alignment horizontal="left" vertical="top" wrapText="1"/>
    </xf>
    <xf numFmtId="0" fontId="4" fillId="2" borderId="1" xfId="1" applyFont="1" applyFill="1" applyBorder="1" applyAlignment="1" applyProtection="1">
      <alignment horizontal="left"/>
    </xf>
    <xf numFmtId="0" fontId="4" fillId="2" borderId="2" xfId="1" applyFont="1" applyFill="1" applyBorder="1" applyAlignment="1" applyProtection="1">
      <alignment horizontal="left"/>
    </xf>
    <xf numFmtId="0" fontId="4" fillId="2" borderId="3" xfId="1" applyFont="1" applyFill="1" applyBorder="1" applyAlignment="1" applyProtection="1">
      <alignment horizontal="left"/>
    </xf>
    <xf numFmtId="0" fontId="3" fillId="0" borderId="4" xfId="1" applyFont="1" applyBorder="1" applyAlignment="1" applyProtection="1">
      <alignment horizontal="center" vertical="center" wrapText="1"/>
    </xf>
    <xf numFmtId="0" fontId="3" fillId="0" borderId="34" xfId="1" applyFont="1" applyBorder="1" applyAlignment="1" applyProtection="1">
      <alignment horizontal="center" vertical="center" wrapText="1"/>
    </xf>
    <xf numFmtId="0" fontId="3" fillId="0" borderId="35"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1" fillId="2" borderId="6" xfId="1" applyFill="1" applyBorder="1" applyProtection="1"/>
    <xf numFmtId="0" fontId="1" fillId="2" borderId="7" xfId="1" applyFill="1" applyBorder="1" applyProtection="1"/>
    <xf numFmtId="0" fontId="1" fillId="2" borderId="8" xfId="1" applyFill="1" applyBorder="1" applyProtection="1"/>
    <xf numFmtId="0" fontId="1" fillId="0" borderId="4" xfId="1" applyBorder="1" applyAlignment="1" applyProtection="1">
      <alignment horizontal="center"/>
    </xf>
    <xf numFmtId="0" fontId="1" fillId="0" borderId="34" xfId="1" applyBorder="1" applyAlignment="1" applyProtection="1">
      <alignment horizontal="center"/>
    </xf>
    <xf numFmtId="0" fontId="1" fillId="0" borderId="35" xfId="1" applyBorder="1" applyAlignment="1" applyProtection="1">
      <alignment horizontal="center"/>
    </xf>
    <xf numFmtId="0" fontId="16" fillId="3" borderId="36" xfId="1" applyFont="1" applyFill="1" applyBorder="1" applyAlignment="1" applyProtection="1">
      <alignment horizontal="center"/>
    </xf>
    <xf numFmtId="0" fontId="16" fillId="3" borderId="0" xfId="1" applyFont="1" applyFill="1" applyBorder="1" applyAlignment="1" applyProtection="1">
      <alignment horizontal="center"/>
    </xf>
    <xf numFmtId="0" fontId="1" fillId="0" borderId="6" xfId="1" applyBorder="1" applyAlignment="1" applyProtection="1">
      <alignment horizontal="center"/>
    </xf>
    <xf numFmtId="0" fontId="1" fillId="0" borderId="7" xfId="1" applyBorder="1" applyAlignment="1" applyProtection="1">
      <alignment horizontal="center"/>
    </xf>
    <xf numFmtId="0" fontId="1" fillId="0" borderId="8" xfId="1" applyBorder="1" applyAlignment="1" applyProtection="1">
      <alignment horizontal="center"/>
    </xf>
    <xf numFmtId="0" fontId="1" fillId="5" borderId="1" xfId="1" applyFill="1" applyBorder="1" applyAlignment="1">
      <alignment horizontal="center"/>
    </xf>
    <xf numFmtId="0" fontId="1" fillId="5" borderId="2" xfId="1" applyFill="1" applyBorder="1" applyAlignment="1">
      <alignment horizontal="center"/>
    </xf>
    <xf numFmtId="0" fontId="1" fillId="5" borderId="3" xfId="1" applyFill="1" applyBorder="1" applyAlignment="1">
      <alignment horizontal="center"/>
    </xf>
    <xf numFmtId="0" fontId="12" fillId="0" borderId="1" xfId="1" applyFont="1" applyBorder="1" applyAlignment="1" applyProtection="1">
      <alignment horizontal="left"/>
    </xf>
    <xf numFmtId="0" fontId="12" fillId="0" borderId="2" xfId="1" applyFont="1" applyBorder="1" applyAlignment="1" applyProtection="1">
      <alignment horizontal="left"/>
    </xf>
    <xf numFmtId="0" fontId="12" fillId="0" borderId="3" xfId="1" applyFont="1" applyBorder="1" applyAlignment="1" applyProtection="1">
      <alignment horizontal="left"/>
    </xf>
    <xf numFmtId="167" fontId="12" fillId="0" borderId="2" xfId="1" applyNumberFormat="1" applyFont="1" applyBorder="1" applyAlignment="1" applyProtection="1">
      <alignment horizontal="center"/>
    </xf>
    <xf numFmtId="167" fontId="12" fillId="0" borderId="3" xfId="1" applyNumberFormat="1" applyFont="1" applyBorder="1" applyAlignment="1" applyProtection="1">
      <alignment horizontal="center"/>
    </xf>
    <xf numFmtId="0" fontId="1" fillId="0" borderId="8" xfId="1" applyBorder="1" applyAlignment="1" applyProtection="1">
      <alignment horizontal="center"/>
    </xf>
    <xf numFmtId="0" fontId="4" fillId="0" borderId="1" xfId="1" applyFont="1" applyFill="1" applyBorder="1" applyAlignment="1" applyProtection="1">
      <alignment horizontal="center"/>
    </xf>
    <xf numFmtId="0" fontId="4" fillId="0" borderId="3" xfId="1" applyFont="1" applyFill="1" applyBorder="1" applyAlignment="1" applyProtection="1">
      <alignment horizontal="center"/>
    </xf>
    <xf numFmtId="0" fontId="1" fillId="0" borderId="23" xfId="1" applyBorder="1" applyAlignment="1" applyProtection="1">
      <alignment horizontal="center"/>
    </xf>
    <xf numFmtId="168" fontId="1" fillId="0" borderId="23" xfId="1" applyNumberFormat="1" applyBorder="1"/>
    <xf numFmtId="0" fontId="1" fillId="5" borderId="1" xfId="1" applyFill="1" applyBorder="1" applyAlignment="1" applyProtection="1">
      <alignment horizontal="center"/>
      <protection locked="0"/>
    </xf>
    <xf numFmtId="0" fontId="1" fillId="5" borderId="2" xfId="1" applyFill="1" applyBorder="1" applyAlignment="1" applyProtection="1">
      <alignment horizontal="center"/>
      <protection locked="0"/>
    </xf>
    <xf numFmtId="0" fontId="1" fillId="5" borderId="3" xfId="1" applyFill="1" applyBorder="1" applyAlignment="1" applyProtection="1">
      <alignment horizontal="center"/>
      <protection locked="0"/>
    </xf>
    <xf numFmtId="0" fontId="12" fillId="0" borderId="4" xfId="1" applyFont="1" applyBorder="1" applyAlignment="1" applyProtection="1">
      <alignment horizontal="left"/>
    </xf>
    <xf numFmtId="0" fontId="12" fillId="0" borderId="34" xfId="1" applyFont="1" applyBorder="1" applyAlignment="1" applyProtection="1">
      <alignment horizontal="left"/>
    </xf>
    <xf numFmtId="0" fontId="12" fillId="0" borderId="35" xfId="1" applyFont="1" applyBorder="1" applyAlignment="1" applyProtection="1">
      <alignment horizontal="left"/>
    </xf>
    <xf numFmtId="167" fontId="12" fillId="0" borderId="4" xfId="1" applyNumberFormat="1" applyFont="1" applyFill="1" applyBorder="1" applyAlignment="1" applyProtection="1">
      <alignment horizontal="center"/>
    </xf>
    <xf numFmtId="167" fontId="12" fillId="0" borderId="34" xfId="1" applyNumberFormat="1" applyFont="1" applyFill="1" applyBorder="1" applyAlignment="1" applyProtection="1">
      <alignment horizontal="center"/>
    </xf>
    <xf numFmtId="167" fontId="12" fillId="0" borderId="35" xfId="1" applyNumberFormat="1" applyFont="1" applyFill="1" applyBorder="1" applyAlignment="1" applyProtection="1">
      <alignment horizontal="center"/>
    </xf>
    <xf numFmtId="0" fontId="1" fillId="0" borderId="35" xfId="1" applyBorder="1" applyAlignment="1" applyProtection="1">
      <alignment horizontal="center"/>
    </xf>
    <xf numFmtId="0" fontId="1" fillId="0" borderId="4" xfId="1" applyFill="1" applyBorder="1" applyAlignment="1" applyProtection="1">
      <alignment horizontal="center"/>
    </xf>
    <xf numFmtId="0" fontId="1" fillId="0" borderId="35" xfId="1" applyFill="1" applyBorder="1" applyAlignment="1" applyProtection="1">
      <alignment horizontal="center"/>
    </xf>
    <xf numFmtId="0" fontId="1" fillId="0" borderId="46" xfId="1" applyBorder="1" applyAlignment="1" applyProtection="1">
      <alignment horizontal="center"/>
    </xf>
    <xf numFmtId="0" fontId="12" fillId="0" borderId="1" xfId="1" applyFont="1" applyBorder="1" applyAlignment="1" applyProtection="1">
      <alignment horizontal="right"/>
    </xf>
    <xf numFmtId="168" fontId="12" fillId="0" borderId="23" xfId="1" applyNumberFormat="1" applyFont="1" applyBorder="1" applyProtection="1"/>
    <xf numFmtId="0" fontId="1" fillId="0" borderId="4" xfId="1" applyBorder="1" applyAlignment="1" applyProtection="1">
      <alignment horizontal="right"/>
    </xf>
    <xf numFmtId="0" fontId="1" fillId="0" borderId="34" xfId="1" applyBorder="1" applyAlignment="1" applyProtection="1">
      <alignment horizontal="right"/>
    </xf>
    <xf numFmtId="0" fontId="1" fillId="0" borderId="35" xfId="1" applyBorder="1" applyAlignment="1" applyProtection="1">
      <alignment horizontal="right"/>
    </xf>
    <xf numFmtId="0" fontId="1" fillId="5" borderId="4" xfId="1" applyFill="1" applyBorder="1" applyAlignment="1" applyProtection="1">
      <alignment horizontal="center"/>
      <protection locked="0"/>
    </xf>
    <xf numFmtId="0" fontId="1" fillId="5" borderId="34" xfId="1" applyFill="1" applyBorder="1" applyAlignment="1" applyProtection="1">
      <alignment horizontal="center"/>
      <protection locked="0"/>
    </xf>
    <xf numFmtId="0" fontId="1" fillId="5" borderId="35" xfId="1" applyFill="1" applyBorder="1" applyAlignment="1" applyProtection="1">
      <alignment horizontal="center"/>
      <protection locked="0"/>
    </xf>
    <xf numFmtId="0" fontId="1" fillId="0" borderId="5" xfId="1" applyBorder="1" applyAlignment="1" applyProtection="1">
      <alignment horizontal="center"/>
    </xf>
    <xf numFmtId="169" fontId="1" fillId="0" borderId="47" xfId="1" applyNumberFormat="1" applyBorder="1" applyProtection="1"/>
    <xf numFmtId="0" fontId="12" fillId="2" borderId="1" xfId="1" applyFont="1" applyFill="1" applyBorder="1" applyAlignment="1" applyProtection="1">
      <alignment horizontal="right"/>
    </xf>
    <xf numFmtId="0" fontId="12" fillId="2" borderId="2" xfId="1" applyFont="1" applyFill="1" applyBorder="1" applyAlignment="1" applyProtection="1">
      <alignment horizontal="right"/>
    </xf>
    <xf numFmtId="0" fontId="12" fillId="2" borderId="3" xfId="1" applyFont="1" applyFill="1" applyBorder="1" applyAlignment="1" applyProtection="1">
      <alignment horizontal="right"/>
    </xf>
    <xf numFmtId="170" fontId="17" fillId="2" borderId="23" xfId="1" applyNumberFormat="1" applyFont="1" applyFill="1" applyBorder="1" applyProtection="1"/>
    <xf numFmtId="0" fontId="12" fillId="0" borderId="0" xfId="1" applyFont="1" applyFill="1" applyBorder="1" applyAlignment="1" applyProtection="1">
      <alignment horizontal="right"/>
    </xf>
    <xf numFmtId="170" fontId="17" fillId="0" borderId="0" xfId="1" applyNumberFormat="1" applyFont="1" applyFill="1" applyBorder="1" applyProtection="1"/>
    <xf numFmtId="0" fontId="12" fillId="0" borderId="1" xfId="1" applyFont="1" applyFill="1" applyBorder="1" applyAlignment="1" applyProtection="1">
      <alignment horizontal="right"/>
    </xf>
    <xf numFmtId="0" fontId="12" fillId="0" borderId="2" xfId="1" applyFont="1" applyFill="1" applyBorder="1" applyAlignment="1" applyProtection="1">
      <alignment horizontal="right"/>
    </xf>
    <xf numFmtId="0" fontId="18" fillId="0" borderId="1" xfId="1" applyFont="1" applyFill="1" applyBorder="1" applyAlignment="1" applyProtection="1">
      <alignment horizontal="center"/>
    </xf>
    <xf numFmtId="0" fontId="18" fillId="0" borderId="2" xfId="1" applyFont="1" applyFill="1" applyBorder="1" applyAlignment="1" applyProtection="1">
      <alignment horizontal="center"/>
    </xf>
    <xf numFmtId="0" fontId="18" fillId="0" borderId="3" xfId="1" applyFont="1" applyFill="1" applyBorder="1" applyAlignment="1" applyProtection="1">
      <alignment horizontal="center"/>
    </xf>
    <xf numFmtId="2" fontId="1" fillId="0" borderId="0" xfId="1" applyNumberFormat="1" applyBorder="1"/>
    <xf numFmtId="166" fontId="1" fillId="0" borderId="0" xfId="1" applyNumberFormat="1" applyBorder="1"/>
    <xf numFmtId="0" fontId="1" fillId="0" borderId="0" xfId="1" applyNumberFormat="1" applyBorder="1" applyAlignment="1">
      <alignment horizontal="right"/>
    </xf>
    <xf numFmtId="0" fontId="12" fillId="0" borderId="0" xfId="1" applyFont="1" applyBorder="1" applyAlignment="1">
      <alignment horizontal="right"/>
    </xf>
    <xf numFmtId="0" fontId="16" fillId="3" borderId="48" xfId="1" applyFont="1" applyFill="1" applyBorder="1" applyAlignment="1" applyProtection="1">
      <alignment horizontal="left"/>
    </xf>
    <xf numFmtId="0" fontId="16" fillId="3" borderId="49" xfId="1" applyFont="1" applyFill="1" applyBorder="1" applyAlignment="1" applyProtection="1">
      <alignment horizontal="left"/>
    </xf>
    <xf numFmtId="2" fontId="1" fillId="0" borderId="4" xfId="1" applyNumberFormat="1" applyBorder="1" applyAlignment="1">
      <alignment horizontal="center"/>
    </xf>
    <xf numFmtId="2" fontId="1" fillId="0" borderId="34" xfId="1" applyNumberFormat="1" applyBorder="1" applyAlignment="1">
      <alignment horizontal="center"/>
    </xf>
    <xf numFmtId="2" fontId="1" fillId="0" borderId="35" xfId="1" applyNumberFormat="1" applyBorder="1" applyAlignment="1">
      <alignment horizontal="center"/>
    </xf>
    <xf numFmtId="0" fontId="18" fillId="0" borderId="23" xfId="1" applyFont="1" applyBorder="1" applyAlignment="1">
      <alignment horizontal="left"/>
    </xf>
    <xf numFmtId="0" fontId="19" fillId="2" borderId="0" xfId="1" applyFont="1" applyFill="1" applyBorder="1" applyAlignment="1" applyProtection="1">
      <alignment horizontal="right"/>
    </xf>
    <xf numFmtId="0" fontId="19" fillId="2" borderId="0" xfId="1" applyFont="1" applyFill="1" applyBorder="1" applyProtection="1"/>
    <xf numFmtId="0" fontId="19" fillId="2" borderId="0" xfId="1" applyNumberFormat="1" applyFont="1" applyFill="1" applyBorder="1" applyAlignment="1" applyProtection="1">
      <alignment horizontal="center"/>
    </xf>
    <xf numFmtId="2" fontId="19" fillId="2" borderId="0" xfId="1" applyNumberFormat="1" applyFont="1" applyFill="1" applyBorder="1" applyAlignment="1" applyProtection="1">
      <alignment horizontal="center"/>
    </xf>
    <xf numFmtId="0" fontId="19" fillId="2" borderId="0" xfId="1" applyNumberFormat="1" applyFont="1" applyFill="1" applyBorder="1" applyAlignment="1" applyProtection="1">
      <alignment horizontal="right"/>
    </xf>
    <xf numFmtId="0" fontId="1" fillId="0" borderId="4" xfId="1" applyBorder="1" applyAlignment="1">
      <alignment horizontal="center"/>
    </xf>
    <xf numFmtId="0" fontId="1" fillId="0" borderId="34" xfId="1" applyBorder="1" applyAlignment="1">
      <alignment horizontal="center"/>
    </xf>
    <xf numFmtId="0" fontId="1" fillId="0" borderId="35" xfId="1" applyBorder="1" applyAlignment="1">
      <alignment horizontal="center"/>
    </xf>
    <xf numFmtId="0" fontId="18" fillId="0" borderId="1" xfId="1" applyFont="1" applyFill="1" applyBorder="1" applyAlignment="1" applyProtection="1">
      <alignment horizontal="left"/>
    </xf>
    <xf numFmtId="0" fontId="18" fillId="0" borderId="2" xfId="1" applyFont="1" applyFill="1" applyBorder="1" applyAlignment="1" applyProtection="1">
      <alignment horizontal="left"/>
    </xf>
    <xf numFmtId="0" fontId="18" fillId="0" borderId="3" xfId="1" applyFont="1" applyFill="1" applyBorder="1" applyAlignment="1" applyProtection="1">
      <alignment horizontal="left"/>
    </xf>
    <xf numFmtId="0" fontId="1" fillId="2" borderId="4" xfId="1" applyFill="1" applyBorder="1" applyAlignment="1" applyProtection="1">
      <alignment horizontal="left"/>
    </xf>
    <xf numFmtId="0" fontId="1" fillId="2" borderId="34" xfId="1" applyFill="1" applyBorder="1" applyAlignment="1" applyProtection="1">
      <alignment horizontal="left"/>
    </xf>
    <xf numFmtId="0" fontId="1" fillId="2" borderId="35" xfId="1" applyFill="1" applyBorder="1" applyAlignment="1" applyProtection="1">
      <alignment horizontal="left"/>
    </xf>
    <xf numFmtId="0" fontId="18" fillId="0" borderId="6" xfId="1" applyFont="1" applyBorder="1" applyAlignment="1">
      <alignment horizontal="left"/>
    </xf>
    <xf numFmtId="0" fontId="18" fillId="0" borderId="7" xfId="1" applyFont="1" applyBorder="1" applyAlignment="1">
      <alignment horizontal="left"/>
    </xf>
    <xf numFmtId="0" fontId="18" fillId="0" borderId="8" xfId="1" applyFont="1" applyBorder="1" applyAlignment="1">
      <alignment horizontal="left"/>
    </xf>
    <xf numFmtId="0" fontId="1" fillId="0" borderId="34" xfId="1" applyFill="1" applyBorder="1" applyAlignment="1" applyProtection="1">
      <alignment horizontal="left"/>
    </xf>
    <xf numFmtId="0" fontId="1" fillId="0" borderId="0" xfId="1" applyNumberFormat="1" applyFill="1" applyBorder="1" applyAlignment="1" applyProtection="1">
      <alignment horizontal="left"/>
    </xf>
    <xf numFmtId="0" fontId="9" fillId="0" borderId="1" xfId="1" applyNumberFormat="1" applyFont="1" applyBorder="1" applyAlignment="1" applyProtection="1">
      <alignment horizontal="center"/>
    </xf>
    <xf numFmtId="0" fontId="9" fillId="0" borderId="2" xfId="1" applyNumberFormat="1" applyFont="1" applyBorder="1" applyAlignment="1" applyProtection="1">
      <alignment horizontal="center"/>
    </xf>
    <xf numFmtId="0" fontId="9" fillId="0" borderId="3" xfId="1" applyNumberFormat="1" applyFont="1" applyBorder="1" applyAlignment="1" applyProtection="1">
      <alignment horizontal="center"/>
    </xf>
    <xf numFmtId="0" fontId="8" fillId="0" borderId="50" xfId="1" applyFont="1" applyBorder="1" applyProtection="1"/>
    <xf numFmtId="0" fontId="8" fillId="0" borderId="51" xfId="1" applyFont="1" applyBorder="1" applyProtection="1"/>
    <xf numFmtId="0" fontId="8" fillId="0" borderId="23" xfId="1" applyFont="1" applyBorder="1" applyProtection="1"/>
    <xf numFmtId="164" fontId="7" fillId="0" borderId="23" xfId="1" applyNumberFormat="1" applyFont="1" applyFill="1" applyBorder="1" applyAlignment="1" applyProtection="1">
      <alignment horizontal="center"/>
    </xf>
    <xf numFmtId="0" fontId="7" fillId="0" borderId="48" xfId="1" applyNumberFormat="1" applyFont="1" applyBorder="1" applyAlignment="1" applyProtection="1">
      <alignment horizontal="center"/>
    </xf>
    <xf numFmtId="164" fontId="7" fillId="0" borderId="46" xfId="1" applyNumberFormat="1" applyFont="1" applyBorder="1" applyAlignment="1" applyProtection="1">
      <alignment horizontal="center"/>
    </xf>
  </cellXfs>
  <cellStyles count="2">
    <cellStyle name="Normal" xfId="0" builtinId="0"/>
    <cellStyle name="Normal 2" xfId="1"/>
  </cellStyles>
  <dxfs count="7">
    <dxf>
      <font>
        <b val="0"/>
        <i val="0"/>
        <condense val="0"/>
        <extend val="0"/>
        <color auto="1"/>
      </font>
    </dxf>
    <dxf>
      <font>
        <b val="0"/>
        <i val="0"/>
        <condense val="0"/>
        <extend val="0"/>
        <color auto="1"/>
      </font>
    </dxf>
    <dxf>
      <font>
        <b val="0"/>
        <i val="0"/>
        <condense val="0"/>
        <extend val="0"/>
        <color auto="1"/>
      </font>
    </dxf>
    <dxf>
      <font>
        <b val="0"/>
        <i val="0"/>
        <condense val="0"/>
        <extend val="0"/>
        <color auto="1"/>
      </font>
    </dxf>
    <dxf>
      <font>
        <b val="0"/>
        <i val="0"/>
        <condense val="0"/>
        <extend val="0"/>
        <color auto="1"/>
      </font>
    </dxf>
    <dxf>
      <font>
        <b val="0"/>
        <i val="0"/>
        <condense val="0"/>
        <extend val="0"/>
        <color auto="1"/>
      </font>
    </dxf>
    <dxf>
      <font>
        <b val="0"/>
        <i val="0"/>
        <strike val="0"/>
        <condense val="0"/>
        <extend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2</xdr:col>
      <xdr:colOff>114300</xdr:colOff>
      <xdr:row>1</xdr:row>
      <xdr:rowOff>447675</xdr:rowOff>
    </xdr:to>
    <xdr:pic>
      <xdr:nvPicPr>
        <xdr:cNvPr id="2" name="Picture 33" descr="firelite logo (small)"/>
        <xdr:cNvPicPr>
          <a:picLocks noChangeAspect="1" noChangeArrowheads="1"/>
        </xdr:cNvPicPr>
      </xdr:nvPicPr>
      <xdr:blipFill>
        <a:blip xmlns:r="http://schemas.openxmlformats.org/officeDocument/2006/relationships" r:embed="rId1" cstate="print"/>
        <a:srcRect/>
        <a:stretch>
          <a:fillRect/>
        </a:stretch>
      </xdr:blipFill>
      <xdr:spPr bwMode="auto">
        <a:xfrm>
          <a:off x="219075" y="152400"/>
          <a:ext cx="1609725" cy="428625"/>
        </a:xfrm>
        <a:prstGeom prst="rect">
          <a:avLst/>
        </a:prstGeom>
        <a:noFill/>
        <a:ln w="9525">
          <a:noFill/>
          <a:miter lim="800000"/>
          <a:headEnd/>
          <a:tailEnd/>
        </a:ln>
      </xdr:spPr>
    </xdr:pic>
    <xdr:clientData/>
  </xdr:twoCellAnchor>
  <xdr:twoCellAnchor editAs="oneCell">
    <xdr:from>
      <xdr:col>1</xdr:col>
      <xdr:colOff>38100</xdr:colOff>
      <xdr:row>87</xdr:row>
      <xdr:rowOff>19050</xdr:rowOff>
    </xdr:from>
    <xdr:to>
      <xdr:col>2</xdr:col>
      <xdr:colOff>114300</xdr:colOff>
      <xdr:row>87</xdr:row>
      <xdr:rowOff>447675</xdr:rowOff>
    </xdr:to>
    <xdr:pic>
      <xdr:nvPicPr>
        <xdr:cNvPr id="3" name="Picture 34" descr="firelite logo (small)"/>
        <xdr:cNvPicPr>
          <a:picLocks noChangeAspect="1" noChangeArrowheads="1"/>
        </xdr:cNvPicPr>
      </xdr:nvPicPr>
      <xdr:blipFill>
        <a:blip xmlns:r="http://schemas.openxmlformats.org/officeDocument/2006/relationships" r:embed="rId1" cstate="print"/>
        <a:srcRect/>
        <a:stretch>
          <a:fillRect/>
        </a:stretch>
      </xdr:blipFill>
      <xdr:spPr bwMode="auto">
        <a:xfrm>
          <a:off x="219075" y="13763625"/>
          <a:ext cx="1609725" cy="428625"/>
        </a:xfrm>
        <a:prstGeom prst="rect">
          <a:avLst/>
        </a:prstGeom>
        <a:noFill/>
        <a:ln w="9525">
          <a:noFill/>
          <a:miter lim="800000"/>
          <a:headEnd/>
          <a:tailEnd/>
        </a:ln>
      </xdr:spPr>
    </xdr:pic>
    <xdr:clientData/>
  </xdr:twoCellAnchor>
  <xdr:twoCellAnchor editAs="oneCell">
    <xdr:from>
      <xdr:col>1</xdr:col>
      <xdr:colOff>38100</xdr:colOff>
      <xdr:row>118</xdr:row>
      <xdr:rowOff>38100</xdr:rowOff>
    </xdr:from>
    <xdr:to>
      <xdr:col>2</xdr:col>
      <xdr:colOff>114300</xdr:colOff>
      <xdr:row>118</xdr:row>
      <xdr:rowOff>466725</xdr:rowOff>
    </xdr:to>
    <xdr:pic>
      <xdr:nvPicPr>
        <xdr:cNvPr id="4" name="Picture 38" descr="firelite logo (small)"/>
        <xdr:cNvPicPr>
          <a:picLocks noChangeAspect="1" noChangeArrowheads="1"/>
        </xdr:cNvPicPr>
      </xdr:nvPicPr>
      <xdr:blipFill>
        <a:blip xmlns:r="http://schemas.openxmlformats.org/officeDocument/2006/relationships" r:embed="rId1" cstate="print"/>
        <a:srcRect/>
        <a:stretch>
          <a:fillRect/>
        </a:stretch>
      </xdr:blipFill>
      <xdr:spPr bwMode="auto">
        <a:xfrm>
          <a:off x="219075" y="19145250"/>
          <a:ext cx="1609725" cy="428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E202"/>
  <sheetViews>
    <sheetView tabSelected="1" zoomScaleNormal="100" workbookViewId="0"/>
  </sheetViews>
  <sheetFormatPr defaultRowHeight="12.75"/>
  <cols>
    <col min="1" max="1" width="2.7109375" style="2" customWidth="1"/>
    <col min="2" max="2" width="23" style="2" customWidth="1"/>
    <col min="3" max="3" width="6.140625" style="2" customWidth="1"/>
    <col min="4" max="4" width="2" style="2" bestFit="1" customWidth="1"/>
    <col min="5" max="5" width="12.7109375" style="2" customWidth="1"/>
    <col min="6" max="6" width="2.140625" style="2" bestFit="1" customWidth="1"/>
    <col min="7" max="7" width="11.5703125" style="2" customWidth="1"/>
    <col min="8" max="8" width="6.7109375" style="2" customWidth="1"/>
    <col min="9" max="9" width="1.7109375" style="2" bestFit="1" customWidth="1"/>
    <col min="10" max="10" width="10.7109375" style="2" customWidth="1"/>
    <col min="11" max="11" width="2" style="2" bestFit="1" customWidth="1"/>
    <col min="12" max="12" width="12.140625" style="2" customWidth="1"/>
    <col min="13" max="26" width="9.140625" style="2"/>
    <col min="27" max="27" width="10.140625" style="2" bestFit="1" customWidth="1"/>
    <col min="28" max="256" width="9.140625" style="2"/>
    <col min="257" max="257" width="2.7109375" style="2" customWidth="1"/>
    <col min="258" max="258" width="23" style="2" customWidth="1"/>
    <col min="259" max="259" width="6.140625" style="2" customWidth="1"/>
    <col min="260" max="260" width="2" style="2" bestFit="1" customWidth="1"/>
    <col min="261" max="261" width="12.7109375" style="2" customWidth="1"/>
    <col min="262" max="262" width="2.140625" style="2" bestFit="1" customWidth="1"/>
    <col min="263" max="263" width="11.5703125" style="2" customWidth="1"/>
    <col min="264" max="264" width="6.7109375" style="2" customWidth="1"/>
    <col min="265" max="265" width="1.7109375" style="2" bestFit="1" customWidth="1"/>
    <col min="266" max="266" width="10.7109375" style="2" customWidth="1"/>
    <col min="267" max="267" width="2" style="2" bestFit="1" customWidth="1"/>
    <col min="268" max="268" width="12.140625" style="2" customWidth="1"/>
    <col min="269" max="282" width="9.140625" style="2"/>
    <col min="283" max="283" width="10.140625" style="2" bestFit="1" customWidth="1"/>
    <col min="284" max="512" width="9.140625" style="2"/>
    <col min="513" max="513" width="2.7109375" style="2" customWidth="1"/>
    <col min="514" max="514" width="23" style="2" customWidth="1"/>
    <col min="515" max="515" width="6.140625" style="2" customWidth="1"/>
    <col min="516" max="516" width="2" style="2" bestFit="1" customWidth="1"/>
    <col min="517" max="517" width="12.7109375" style="2" customWidth="1"/>
    <col min="518" max="518" width="2.140625" style="2" bestFit="1" customWidth="1"/>
    <col min="519" max="519" width="11.5703125" style="2" customWidth="1"/>
    <col min="520" max="520" width="6.7109375" style="2" customWidth="1"/>
    <col min="521" max="521" width="1.7109375" style="2" bestFit="1" customWidth="1"/>
    <col min="522" max="522" width="10.7109375" style="2" customWidth="1"/>
    <col min="523" max="523" width="2" style="2" bestFit="1" customWidth="1"/>
    <col min="524" max="524" width="12.140625" style="2" customWidth="1"/>
    <col min="525" max="538" width="9.140625" style="2"/>
    <col min="539" max="539" width="10.140625" style="2" bestFit="1" customWidth="1"/>
    <col min="540" max="768" width="9.140625" style="2"/>
    <col min="769" max="769" width="2.7109375" style="2" customWidth="1"/>
    <col min="770" max="770" width="23" style="2" customWidth="1"/>
    <col min="771" max="771" width="6.140625" style="2" customWidth="1"/>
    <col min="772" max="772" width="2" style="2" bestFit="1" customWidth="1"/>
    <col min="773" max="773" width="12.7109375" style="2" customWidth="1"/>
    <col min="774" max="774" width="2.140625" style="2" bestFit="1" customWidth="1"/>
    <col min="775" max="775" width="11.5703125" style="2" customWidth="1"/>
    <col min="776" max="776" width="6.7109375" style="2" customWidth="1"/>
    <col min="777" max="777" width="1.7109375" style="2" bestFit="1" customWidth="1"/>
    <col min="778" max="778" width="10.7109375" style="2" customWidth="1"/>
    <col min="779" max="779" width="2" style="2" bestFit="1" customWidth="1"/>
    <col min="780" max="780" width="12.140625" style="2" customWidth="1"/>
    <col min="781" max="794" width="9.140625" style="2"/>
    <col min="795" max="795" width="10.140625" style="2" bestFit="1" customWidth="1"/>
    <col min="796" max="1024" width="9.140625" style="2"/>
    <col min="1025" max="1025" width="2.7109375" style="2" customWidth="1"/>
    <col min="1026" max="1026" width="23" style="2" customWidth="1"/>
    <col min="1027" max="1027" width="6.140625" style="2" customWidth="1"/>
    <col min="1028" max="1028" width="2" style="2" bestFit="1" customWidth="1"/>
    <col min="1029" max="1029" width="12.7109375" style="2" customWidth="1"/>
    <col min="1030" max="1030" width="2.140625" style="2" bestFit="1" customWidth="1"/>
    <col min="1031" max="1031" width="11.5703125" style="2" customWidth="1"/>
    <col min="1032" max="1032" width="6.7109375" style="2" customWidth="1"/>
    <col min="1033" max="1033" width="1.7109375" style="2" bestFit="1" customWidth="1"/>
    <col min="1034" max="1034" width="10.7109375" style="2" customWidth="1"/>
    <col min="1035" max="1035" width="2" style="2" bestFit="1" customWidth="1"/>
    <col min="1036" max="1036" width="12.140625" style="2" customWidth="1"/>
    <col min="1037" max="1050" width="9.140625" style="2"/>
    <col min="1051" max="1051" width="10.140625" style="2" bestFit="1" customWidth="1"/>
    <col min="1052" max="1280" width="9.140625" style="2"/>
    <col min="1281" max="1281" width="2.7109375" style="2" customWidth="1"/>
    <col min="1282" max="1282" width="23" style="2" customWidth="1"/>
    <col min="1283" max="1283" width="6.140625" style="2" customWidth="1"/>
    <col min="1284" max="1284" width="2" style="2" bestFit="1" customWidth="1"/>
    <col min="1285" max="1285" width="12.7109375" style="2" customWidth="1"/>
    <col min="1286" max="1286" width="2.140625" style="2" bestFit="1" customWidth="1"/>
    <col min="1287" max="1287" width="11.5703125" style="2" customWidth="1"/>
    <col min="1288" max="1288" width="6.7109375" style="2" customWidth="1"/>
    <col min="1289" max="1289" width="1.7109375" style="2" bestFit="1" customWidth="1"/>
    <col min="1290" max="1290" width="10.7109375" style="2" customWidth="1"/>
    <col min="1291" max="1291" width="2" style="2" bestFit="1" customWidth="1"/>
    <col min="1292" max="1292" width="12.140625" style="2" customWidth="1"/>
    <col min="1293" max="1306" width="9.140625" style="2"/>
    <col min="1307" max="1307" width="10.140625" style="2" bestFit="1" customWidth="1"/>
    <col min="1308" max="1536" width="9.140625" style="2"/>
    <col min="1537" max="1537" width="2.7109375" style="2" customWidth="1"/>
    <col min="1538" max="1538" width="23" style="2" customWidth="1"/>
    <col min="1539" max="1539" width="6.140625" style="2" customWidth="1"/>
    <col min="1540" max="1540" width="2" style="2" bestFit="1" customWidth="1"/>
    <col min="1541" max="1541" width="12.7109375" style="2" customWidth="1"/>
    <col min="1542" max="1542" width="2.140625" style="2" bestFit="1" customWidth="1"/>
    <col min="1543" max="1543" width="11.5703125" style="2" customWidth="1"/>
    <col min="1544" max="1544" width="6.7109375" style="2" customWidth="1"/>
    <col min="1545" max="1545" width="1.7109375" style="2" bestFit="1" customWidth="1"/>
    <col min="1546" max="1546" width="10.7109375" style="2" customWidth="1"/>
    <col min="1547" max="1547" width="2" style="2" bestFit="1" customWidth="1"/>
    <col min="1548" max="1548" width="12.140625" style="2" customWidth="1"/>
    <col min="1549" max="1562" width="9.140625" style="2"/>
    <col min="1563" max="1563" width="10.140625" style="2" bestFit="1" customWidth="1"/>
    <col min="1564" max="1792" width="9.140625" style="2"/>
    <col min="1793" max="1793" width="2.7109375" style="2" customWidth="1"/>
    <col min="1794" max="1794" width="23" style="2" customWidth="1"/>
    <col min="1795" max="1795" width="6.140625" style="2" customWidth="1"/>
    <col min="1796" max="1796" width="2" style="2" bestFit="1" customWidth="1"/>
    <col min="1797" max="1797" width="12.7109375" style="2" customWidth="1"/>
    <col min="1798" max="1798" width="2.140625" style="2" bestFit="1" customWidth="1"/>
    <col min="1799" max="1799" width="11.5703125" style="2" customWidth="1"/>
    <col min="1800" max="1800" width="6.7109375" style="2" customWidth="1"/>
    <col min="1801" max="1801" width="1.7109375" style="2" bestFit="1" customWidth="1"/>
    <col min="1802" max="1802" width="10.7109375" style="2" customWidth="1"/>
    <col min="1803" max="1803" width="2" style="2" bestFit="1" customWidth="1"/>
    <col min="1804" max="1804" width="12.140625" style="2" customWidth="1"/>
    <col min="1805" max="1818" width="9.140625" style="2"/>
    <col min="1819" max="1819" width="10.140625" style="2" bestFit="1" customWidth="1"/>
    <col min="1820" max="2048" width="9.140625" style="2"/>
    <col min="2049" max="2049" width="2.7109375" style="2" customWidth="1"/>
    <col min="2050" max="2050" width="23" style="2" customWidth="1"/>
    <col min="2051" max="2051" width="6.140625" style="2" customWidth="1"/>
    <col min="2052" max="2052" width="2" style="2" bestFit="1" customWidth="1"/>
    <col min="2053" max="2053" width="12.7109375" style="2" customWidth="1"/>
    <col min="2054" max="2054" width="2.140625" style="2" bestFit="1" customWidth="1"/>
    <col min="2055" max="2055" width="11.5703125" style="2" customWidth="1"/>
    <col min="2056" max="2056" width="6.7109375" style="2" customWidth="1"/>
    <col min="2057" max="2057" width="1.7109375" style="2" bestFit="1" customWidth="1"/>
    <col min="2058" max="2058" width="10.7109375" style="2" customWidth="1"/>
    <col min="2059" max="2059" width="2" style="2" bestFit="1" customWidth="1"/>
    <col min="2060" max="2060" width="12.140625" style="2" customWidth="1"/>
    <col min="2061" max="2074" width="9.140625" style="2"/>
    <col min="2075" max="2075" width="10.140625" style="2" bestFit="1" customWidth="1"/>
    <col min="2076" max="2304" width="9.140625" style="2"/>
    <col min="2305" max="2305" width="2.7109375" style="2" customWidth="1"/>
    <col min="2306" max="2306" width="23" style="2" customWidth="1"/>
    <col min="2307" max="2307" width="6.140625" style="2" customWidth="1"/>
    <col min="2308" max="2308" width="2" style="2" bestFit="1" customWidth="1"/>
    <col min="2309" max="2309" width="12.7109375" style="2" customWidth="1"/>
    <col min="2310" max="2310" width="2.140625" style="2" bestFit="1" customWidth="1"/>
    <col min="2311" max="2311" width="11.5703125" style="2" customWidth="1"/>
    <col min="2312" max="2312" width="6.7109375" style="2" customWidth="1"/>
    <col min="2313" max="2313" width="1.7109375" style="2" bestFit="1" customWidth="1"/>
    <col min="2314" max="2314" width="10.7109375" style="2" customWidth="1"/>
    <col min="2315" max="2315" width="2" style="2" bestFit="1" customWidth="1"/>
    <col min="2316" max="2316" width="12.140625" style="2" customWidth="1"/>
    <col min="2317" max="2330" width="9.140625" style="2"/>
    <col min="2331" max="2331" width="10.140625" style="2" bestFit="1" customWidth="1"/>
    <col min="2332" max="2560" width="9.140625" style="2"/>
    <col min="2561" max="2561" width="2.7109375" style="2" customWidth="1"/>
    <col min="2562" max="2562" width="23" style="2" customWidth="1"/>
    <col min="2563" max="2563" width="6.140625" style="2" customWidth="1"/>
    <col min="2564" max="2564" width="2" style="2" bestFit="1" customWidth="1"/>
    <col min="2565" max="2565" width="12.7109375" style="2" customWidth="1"/>
    <col min="2566" max="2566" width="2.140625" style="2" bestFit="1" customWidth="1"/>
    <col min="2567" max="2567" width="11.5703125" style="2" customWidth="1"/>
    <col min="2568" max="2568" width="6.7109375" style="2" customWidth="1"/>
    <col min="2569" max="2569" width="1.7109375" style="2" bestFit="1" customWidth="1"/>
    <col min="2570" max="2570" width="10.7109375" style="2" customWidth="1"/>
    <col min="2571" max="2571" width="2" style="2" bestFit="1" customWidth="1"/>
    <col min="2572" max="2572" width="12.140625" style="2" customWidth="1"/>
    <col min="2573" max="2586" width="9.140625" style="2"/>
    <col min="2587" max="2587" width="10.140625" style="2" bestFit="1" customWidth="1"/>
    <col min="2588" max="2816" width="9.140625" style="2"/>
    <col min="2817" max="2817" width="2.7109375" style="2" customWidth="1"/>
    <col min="2818" max="2818" width="23" style="2" customWidth="1"/>
    <col min="2819" max="2819" width="6.140625" style="2" customWidth="1"/>
    <col min="2820" max="2820" width="2" style="2" bestFit="1" customWidth="1"/>
    <col min="2821" max="2821" width="12.7109375" style="2" customWidth="1"/>
    <col min="2822" max="2822" width="2.140625" style="2" bestFit="1" customWidth="1"/>
    <col min="2823" max="2823" width="11.5703125" style="2" customWidth="1"/>
    <col min="2824" max="2824" width="6.7109375" style="2" customWidth="1"/>
    <col min="2825" max="2825" width="1.7109375" style="2" bestFit="1" customWidth="1"/>
    <col min="2826" max="2826" width="10.7109375" style="2" customWidth="1"/>
    <col min="2827" max="2827" width="2" style="2" bestFit="1" customWidth="1"/>
    <col min="2828" max="2828" width="12.140625" style="2" customWidth="1"/>
    <col min="2829" max="2842" width="9.140625" style="2"/>
    <col min="2843" max="2843" width="10.140625" style="2" bestFit="1" customWidth="1"/>
    <col min="2844" max="3072" width="9.140625" style="2"/>
    <col min="3073" max="3073" width="2.7109375" style="2" customWidth="1"/>
    <col min="3074" max="3074" width="23" style="2" customWidth="1"/>
    <col min="3075" max="3075" width="6.140625" style="2" customWidth="1"/>
    <col min="3076" max="3076" width="2" style="2" bestFit="1" customWidth="1"/>
    <col min="3077" max="3077" width="12.7109375" style="2" customWidth="1"/>
    <col min="3078" max="3078" width="2.140625" style="2" bestFit="1" customWidth="1"/>
    <col min="3079" max="3079" width="11.5703125" style="2" customWidth="1"/>
    <col min="3080" max="3080" width="6.7109375" style="2" customWidth="1"/>
    <col min="3081" max="3081" width="1.7109375" style="2" bestFit="1" customWidth="1"/>
    <col min="3082" max="3082" width="10.7109375" style="2" customWidth="1"/>
    <col min="3083" max="3083" width="2" style="2" bestFit="1" customWidth="1"/>
    <col min="3084" max="3084" width="12.140625" style="2" customWidth="1"/>
    <col min="3085" max="3098" width="9.140625" style="2"/>
    <col min="3099" max="3099" width="10.140625" style="2" bestFit="1" customWidth="1"/>
    <col min="3100" max="3328" width="9.140625" style="2"/>
    <col min="3329" max="3329" width="2.7109375" style="2" customWidth="1"/>
    <col min="3330" max="3330" width="23" style="2" customWidth="1"/>
    <col min="3331" max="3331" width="6.140625" style="2" customWidth="1"/>
    <col min="3332" max="3332" width="2" style="2" bestFit="1" customWidth="1"/>
    <col min="3333" max="3333" width="12.7109375" style="2" customWidth="1"/>
    <col min="3334" max="3334" width="2.140625" style="2" bestFit="1" customWidth="1"/>
    <col min="3335" max="3335" width="11.5703125" style="2" customWidth="1"/>
    <col min="3336" max="3336" width="6.7109375" style="2" customWidth="1"/>
    <col min="3337" max="3337" width="1.7109375" style="2" bestFit="1" customWidth="1"/>
    <col min="3338" max="3338" width="10.7109375" style="2" customWidth="1"/>
    <col min="3339" max="3339" width="2" style="2" bestFit="1" customWidth="1"/>
    <col min="3340" max="3340" width="12.140625" style="2" customWidth="1"/>
    <col min="3341" max="3354" width="9.140625" style="2"/>
    <col min="3355" max="3355" width="10.140625" style="2" bestFit="1" customWidth="1"/>
    <col min="3356" max="3584" width="9.140625" style="2"/>
    <col min="3585" max="3585" width="2.7109375" style="2" customWidth="1"/>
    <col min="3586" max="3586" width="23" style="2" customWidth="1"/>
    <col min="3587" max="3587" width="6.140625" style="2" customWidth="1"/>
    <col min="3588" max="3588" width="2" style="2" bestFit="1" customWidth="1"/>
    <col min="3589" max="3589" width="12.7109375" style="2" customWidth="1"/>
    <col min="3590" max="3590" width="2.140625" style="2" bestFit="1" customWidth="1"/>
    <col min="3591" max="3591" width="11.5703125" style="2" customWidth="1"/>
    <col min="3592" max="3592" width="6.7109375" style="2" customWidth="1"/>
    <col min="3593" max="3593" width="1.7109375" style="2" bestFit="1" customWidth="1"/>
    <col min="3594" max="3594" width="10.7109375" style="2" customWidth="1"/>
    <col min="3595" max="3595" width="2" style="2" bestFit="1" customWidth="1"/>
    <col min="3596" max="3596" width="12.140625" style="2" customWidth="1"/>
    <col min="3597" max="3610" width="9.140625" style="2"/>
    <col min="3611" max="3611" width="10.140625" style="2" bestFit="1" customWidth="1"/>
    <col min="3612" max="3840" width="9.140625" style="2"/>
    <col min="3841" max="3841" width="2.7109375" style="2" customWidth="1"/>
    <col min="3842" max="3842" width="23" style="2" customWidth="1"/>
    <col min="3843" max="3843" width="6.140625" style="2" customWidth="1"/>
    <col min="3844" max="3844" width="2" style="2" bestFit="1" customWidth="1"/>
    <col min="3845" max="3845" width="12.7109375" style="2" customWidth="1"/>
    <col min="3846" max="3846" width="2.140625" style="2" bestFit="1" customWidth="1"/>
    <col min="3847" max="3847" width="11.5703125" style="2" customWidth="1"/>
    <col min="3848" max="3848" width="6.7109375" style="2" customWidth="1"/>
    <col min="3849" max="3849" width="1.7109375" style="2" bestFit="1" customWidth="1"/>
    <col min="3850" max="3850" width="10.7109375" style="2" customWidth="1"/>
    <col min="3851" max="3851" width="2" style="2" bestFit="1" customWidth="1"/>
    <col min="3852" max="3852" width="12.140625" style="2" customWidth="1"/>
    <col min="3853" max="3866" width="9.140625" style="2"/>
    <col min="3867" max="3867" width="10.140625" style="2" bestFit="1" customWidth="1"/>
    <col min="3868" max="4096" width="9.140625" style="2"/>
    <col min="4097" max="4097" width="2.7109375" style="2" customWidth="1"/>
    <col min="4098" max="4098" width="23" style="2" customWidth="1"/>
    <col min="4099" max="4099" width="6.140625" style="2" customWidth="1"/>
    <col min="4100" max="4100" width="2" style="2" bestFit="1" customWidth="1"/>
    <col min="4101" max="4101" width="12.7109375" style="2" customWidth="1"/>
    <col min="4102" max="4102" width="2.140625" style="2" bestFit="1" customWidth="1"/>
    <col min="4103" max="4103" width="11.5703125" style="2" customWidth="1"/>
    <col min="4104" max="4104" width="6.7109375" style="2" customWidth="1"/>
    <col min="4105" max="4105" width="1.7109375" style="2" bestFit="1" customWidth="1"/>
    <col min="4106" max="4106" width="10.7109375" style="2" customWidth="1"/>
    <col min="4107" max="4107" width="2" style="2" bestFit="1" customWidth="1"/>
    <col min="4108" max="4108" width="12.140625" style="2" customWidth="1"/>
    <col min="4109" max="4122" width="9.140625" style="2"/>
    <col min="4123" max="4123" width="10.140625" style="2" bestFit="1" customWidth="1"/>
    <col min="4124" max="4352" width="9.140625" style="2"/>
    <col min="4353" max="4353" width="2.7109375" style="2" customWidth="1"/>
    <col min="4354" max="4354" width="23" style="2" customWidth="1"/>
    <col min="4355" max="4355" width="6.140625" style="2" customWidth="1"/>
    <col min="4356" max="4356" width="2" style="2" bestFit="1" customWidth="1"/>
    <col min="4357" max="4357" width="12.7109375" style="2" customWidth="1"/>
    <col min="4358" max="4358" width="2.140625" style="2" bestFit="1" customWidth="1"/>
    <col min="4359" max="4359" width="11.5703125" style="2" customWidth="1"/>
    <col min="4360" max="4360" width="6.7109375" style="2" customWidth="1"/>
    <col min="4361" max="4361" width="1.7109375" style="2" bestFit="1" customWidth="1"/>
    <col min="4362" max="4362" width="10.7109375" style="2" customWidth="1"/>
    <col min="4363" max="4363" width="2" style="2" bestFit="1" customWidth="1"/>
    <col min="4364" max="4364" width="12.140625" style="2" customWidth="1"/>
    <col min="4365" max="4378" width="9.140625" style="2"/>
    <col min="4379" max="4379" width="10.140625" style="2" bestFit="1" customWidth="1"/>
    <col min="4380" max="4608" width="9.140625" style="2"/>
    <col min="4609" max="4609" width="2.7109375" style="2" customWidth="1"/>
    <col min="4610" max="4610" width="23" style="2" customWidth="1"/>
    <col min="4611" max="4611" width="6.140625" style="2" customWidth="1"/>
    <col min="4612" max="4612" width="2" style="2" bestFit="1" customWidth="1"/>
    <col min="4613" max="4613" width="12.7109375" style="2" customWidth="1"/>
    <col min="4614" max="4614" width="2.140625" style="2" bestFit="1" customWidth="1"/>
    <col min="4615" max="4615" width="11.5703125" style="2" customWidth="1"/>
    <col min="4616" max="4616" width="6.7109375" style="2" customWidth="1"/>
    <col min="4617" max="4617" width="1.7109375" style="2" bestFit="1" customWidth="1"/>
    <col min="4618" max="4618" width="10.7109375" style="2" customWidth="1"/>
    <col min="4619" max="4619" width="2" style="2" bestFit="1" customWidth="1"/>
    <col min="4620" max="4620" width="12.140625" style="2" customWidth="1"/>
    <col min="4621" max="4634" width="9.140625" style="2"/>
    <col min="4635" max="4635" width="10.140625" style="2" bestFit="1" customWidth="1"/>
    <col min="4636" max="4864" width="9.140625" style="2"/>
    <col min="4865" max="4865" width="2.7109375" style="2" customWidth="1"/>
    <col min="4866" max="4866" width="23" style="2" customWidth="1"/>
    <col min="4867" max="4867" width="6.140625" style="2" customWidth="1"/>
    <col min="4868" max="4868" width="2" style="2" bestFit="1" customWidth="1"/>
    <col min="4869" max="4869" width="12.7109375" style="2" customWidth="1"/>
    <col min="4870" max="4870" width="2.140625" style="2" bestFit="1" customWidth="1"/>
    <col min="4871" max="4871" width="11.5703125" style="2" customWidth="1"/>
    <col min="4872" max="4872" width="6.7109375" style="2" customWidth="1"/>
    <col min="4873" max="4873" width="1.7109375" style="2" bestFit="1" customWidth="1"/>
    <col min="4874" max="4874" width="10.7109375" style="2" customWidth="1"/>
    <col min="4875" max="4875" width="2" style="2" bestFit="1" customWidth="1"/>
    <col min="4876" max="4876" width="12.140625" style="2" customWidth="1"/>
    <col min="4877" max="4890" width="9.140625" style="2"/>
    <col min="4891" max="4891" width="10.140625" style="2" bestFit="1" customWidth="1"/>
    <col min="4892" max="5120" width="9.140625" style="2"/>
    <col min="5121" max="5121" width="2.7109375" style="2" customWidth="1"/>
    <col min="5122" max="5122" width="23" style="2" customWidth="1"/>
    <col min="5123" max="5123" width="6.140625" style="2" customWidth="1"/>
    <col min="5124" max="5124" width="2" style="2" bestFit="1" customWidth="1"/>
    <col min="5125" max="5125" width="12.7109375" style="2" customWidth="1"/>
    <col min="5126" max="5126" width="2.140625" style="2" bestFit="1" customWidth="1"/>
    <col min="5127" max="5127" width="11.5703125" style="2" customWidth="1"/>
    <col min="5128" max="5128" width="6.7109375" style="2" customWidth="1"/>
    <col min="5129" max="5129" width="1.7109375" style="2" bestFit="1" customWidth="1"/>
    <col min="5130" max="5130" width="10.7109375" style="2" customWidth="1"/>
    <col min="5131" max="5131" width="2" style="2" bestFit="1" customWidth="1"/>
    <col min="5132" max="5132" width="12.140625" style="2" customWidth="1"/>
    <col min="5133" max="5146" width="9.140625" style="2"/>
    <col min="5147" max="5147" width="10.140625" style="2" bestFit="1" customWidth="1"/>
    <col min="5148" max="5376" width="9.140625" style="2"/>
    <col min="5377" max="5377" width="2.7109375" style="2" customWidth="1"/>
    <col min="5378" max="5378" width="23" style="2" customWidth="1"/>
    <col min="5379" max="5379" width="6.140625" style="2" customWidth="1"/>
    <col min="5380" max="5380" width="2" style="2" bestFit="1" customWidth="1"/>
    <col min="5381" max="5381" width="12.7109375" style="2" customWidth="1"/>
    <col min="5382" max="5382" width="2.140625" style="2" bestFit="1" customWidth="1"/>
    <col min="5383" max="5383" width="11.5703125" style="2" customWidth="1"/>
    <col min="5384" max="5384" width="6.7109375" style="2" customWidth="1"/>
    <col min="5385" max="5385" width="1.7109375" style="2" bestFit="1" customWidth="1"/>
    <col min="5386" max="5386" width="10.7109375" style="2" customWidth="1"/>
    <col min="5387" max="5387" width="2" style="2" bestFit="1" customWidth="1"/>
    <col min="5388" max="5388" width="12.140625" style="2" customWidth="1"/>
    <col min="5389" max="5402" width="9.140625" style="2"/>
    <col min="5403" max="5403" width="10.140625" style="2" bestFit="1" customWidth="1"/>
    <col min="5404" max="5632" width="9.140625" style="2"/>
    <col min="5633" max="5633" width="2.7109375" style="2" customWidth="1"/>
    <col min="5634" max="5634" width="23" style="2" customWidth="1"/>
    <col min="5635" max="5635" width="6.140625" style="2" customWidth="1"/>
    <col min="5636" max="5636" width="2" style="2" bestFit="1" customWidth="1"/>
    <col min="5637" max="5637" width="12.7109375" style="2" customWidth="1"/>
    <col min="5638" max="5638" width="2.140625" style="2" bestFit="1" customWidth="1"/>
    <col min="5639" max="5639" width="11.5703125" style="2" customWidth="1"/>
    <col min="5640" max="5640" width="6.7109375" style="2" customWidth="1"/>
    <col min="5641" max="5641" width="1.7109375" style="2" bestFit="1" customWidth="1"/>
    <col min="5642" max="5642" width="10.7109375" style="2" customWidth="1"/>
    <col min="5643" max="5643" width="2" style="2" bestFit="1" customWidth="1"/>
    <col min="5644" max="5644" width="12.140625" style="2" customWidth="1"/>
    <col min="5645" max="5658" width="9.140625" style="2"/>
    <col min="5659" max="5659" width="10.140625" style="2" bestFit="1" customWidth="1"/>
    <col min="5660" max="5888" width="9.140625" style="2"/>
    <col min="5889" max="5889" width="2.7109375" style="2" customWidth="1"/>
    <col min="5890" max="5890" width="23" style="2" customWidth="1"/>
    <col min="5891" max="5891" width="6.140625" style="2" customWidth="1"/>
    <col min="5892" max="5892" width="2" style="2" bestFit="1" customWidth="1"/>
    <col min="5893" max="5893" width="12.7109375" style="2" customWidth="1"/>
    <col min="5894" max="5894" width="2.140625" style="2" bestFit="1" customWidth="1"/>
    <col min="5895" max="5895" width="11.5703125" style="2" customWidth="1"/>
    <col min="5896" max="5896" width="6.7109375" style="2" customWidth="1"/>
    <col min="5897" max="5897" width="1.7109375" style="2" bestFit="1" customWidth="1"/>
    <col min="5898" max="5898" width="10.7109375" style="2" customWidth="1"/>
    <col min="5899" max="5899" width="2" style="2" bestFit="1" customWidth="1"/>
    <col min="5900" max="5900" width="12.140625" style="2" customWidth="1"/>
    <col min="5901" max="5914" width="9.140625" style="2"/>
    <col min="5915" max="5915" width="10.140625" style="2" bestFit="1" customWidth="1"/>
    <col min="5916" max="6144" width="9.140625" style="2"/>
    <col min="6145" max="6145" width="2.7109375" style="2" customWidth="1"/>
    <col min="6146" max="6146" width="23" style="2" customWidth="1"/>
    <col min="6147" max="6147" width="6.140625" style="2" customWidth="1"/>
    <col min="6148" max="6148" width="2" style="2" bestFit="1" customWidth="1"/>
    <col min="6149" max="6149" width="12.7109375" style="2" customWidth="1"/>
    <col min="6150" max="6150" width="2.140625" style="2" bestFit="1" customWidth="1"/>
    <col min="6151" max="6151" width="11.5703125" style="2" customWidth="1"/>
    <col min="6152" max="6152" width="6.7109375" style="2" customWidth="1"/>
    <col min="6153" max="6153" width="1.7109375" style="2" bestFit="1" customWidth="1"/>
    <col min="6154" max="6154" width="10.7109375" style="2" customWidth="1"/>
    <col min="6155" max="6155" width="2" style="2" bestFit="1" customWidth="1"/>
    <col min="6156" max="6156" width="12.140625" style="2" customWidth="1"/>
    <col min="6157" max="6170" width="9.140625" style="2"/>
    <col min="6171" max="6171" width="10.140625" style="2" bestFit="1" customWidth="1"/>
    <col min="6172" max="6400" width="9.140625" style="2"/>
    <col min="6401" max="6401" width="2.7109375" style="2" customWidth="1"/>
    <col min="6402" max="6402" width="23" style="2" customWidth="1"/>
    <col min="6403" max="6403" width="6.140625" style="2" customWidth="1"/>
    <col min="6404" max="6404" width="2" style="2" bestFit="1" customWidth="1"/>
    <col min="6405" max="6405" width="12.7109375" style="2" customWidth="1"/>
    <col min="6406" max="6406" width="2.140625" style="2" bestFit="1" customWidth="1"/>
    <col min="6407" max="6407" width="11.5703125" style="2" customWidth="1"/>
    <col min="6408" max="6408" width="6.7109375" style="2" customWidth="1"/>
    <col min="6409" max="6409" width="1.7109375" style="2" bestFit="1" customWidth="1"/>
    <col min="6410" max="6410" width="10.7109375" style="2" customWidth="1"/>
    <col min="6411" max="6411" width="2" style="2" bestFit="1" customWidth="1"/>
    <col min="6412" max="6412" width="12.140625" style="2" customWidth="1"/>
    <col min="6413" max="6426" width="9.140625" style="2"/>
    <col min="6427" max="6427" width="10.140625" style="2" bestFit="1" customWidth="1"/>
    <col min="6428" max="6656" width="9.140625" style="2"/>
    <col min="6657" max="6657" width="2.7109375" style="2" customWidth="1"/>
    <col min="6658" max="6658" width="23" style="2" customWidth="1"/>
    <col min="6659" max="6659" width="6.140625" style="2" customWidth="1"/>
    <col min="6660" max="6660" width="2" style="2" bestFit="1" customWidth="1"/>
    <col min="6661" max="6661" width="12.7109375" style="2" customWidth="1"/>
    <col min="6662" max="6662" width="2.140625" style="2" bestFit="1" customWidth="1"/>
    <col min="6663" max="6663" width="11.5703125" style="2" customWidth="1"/>
    <col min="6664" max="6664" width="6.7109375" style="2" customWidth="1"/>
    <col min="6665" max="6665" width="1.7109375" style="2" bestFit="1" customWidth="1"/>
    <col min="6666" max="6666" width="10.7109375" style="2" customWidth="1"/>
    <col min="6667" max="6667" width="2" style="2" bestFit="1" customWidth="1"/>
    <col min="6668" max="6668" width="12.140625" style="2" customWidth="1"/>
    <col min="6669" max="6682" width="9.140625" style="2"/>
    <col min="6683" max="6683" width="10.140625" style="2" bestFit="1" customWidth="1"/>
    <col min="6684" max="6912" width="9.140625" style="2"/>
    <col min="6913" max="6913" width="2.7109375" style="2" customWidth="1"/>
    <col min="6914" max="6914" width="23" style="2" customWidth="1"/>
    <col min="6915" max="6915" width="6.140625" style="2" customWidth="1"/>
    <col min="6916" max="6916" width="2" style="2" bestFit="1" customWidth="1"/>
    <col min="6917" max="6917" width="12.7109375" style="2" customWidth="1"/>
    <col min="6918" max="6918" width="2.140625" style="2" bestFit="1" customWidth="1"/>
    <col min="6919" max="6919" width="11.5703125" style="2" customWidth="1"/>
    <col min="6920" max="6920" width="6.7109375" style="2" customWidth="1"/>
    <col min="6921" max="6921" width="1.7109375" style="2" bestFit="1" customWidth="1"/>
    <col min="6922" max="6922" width="10.7109375" style="2" customWidth="1"/>
    <col min="6923" max="6923" width="2" style="2" bestFit="1" customWidth="1"/>
    <col min="6924" max="6924" width="12.140625" style="2" customWidth="1"/>
    <col min="6925" max="6938" width="9.140625" style="2"/>
    <col min="6939" max="6939" width="10.140625" style="2" bestFit="1" customWidth="1"/>
    <col min="6940" max="7168" width="9.140625" style="2"/>
    <col min="7169" max="7169" width="2.7109375" style="2" customWidth="1"/>
    <col min="7170" max="7170" width="23" style="2" customWidth="1"/>
    <col min="7171" max="7171" width="6.140625" style="2" customWidth="1"/>
    <col min="7172" max="7172" width="2" style="2" bestFit="1" customWidth="1"/>
    <col min="7173" max="7173" width="12.7109375" style="2" customWidth="1"/>
    <col min="7174" max="7174" width="2.140625" style="2" bestFit="1" customWidth="1"/>
    <col min="7175" max="7175" width="11.5703125" style="2" customWidth="1"/>
    <col min="7176" max="7176" width="6.7109375" style="2" customWidth="1"/>
    <col min="7177" max="7177" width="1.7109375" style="2" bestFit="1" customWidth="1"/>
    <col min="7178" max="7178" width="10.7109375" style="2" customWidth="1"/>
    <col min="7179" max="7179" width="2" style="2" bestFit="1" customWidth="1"/>
    <col min="7180" max="7180" width="12.140625" style="2" customWidth="1"/>
    <col min="7181" max="7194" width="9.140625" style="2"/>
    <col min="7195" max="7195" width="10.140625" style="2" bestFit="1" customWidth="1"/>
    <col min="7196" max="7424" width="9.140625" style="2"/>
    <col min="7425" max="7425" width="2.7109375" style="2" customWidth="1"/>
    <col min="7426" max="7426" width="23" style="2" customWidth="1"/>
    <col min="7427" max="7427" width="6.140625" style="2" customWidth="1"/>
    <col min="7428" max="7428" width="2" style="2" bestFit="1" customWidth="1"/>
    <col min="7429" max="7429" width="12.7109375" style="2" customWidth="1"/>
    <col min="7430" max="7430" width="2.140625" style="2" bestFit="1" customWidth="1"/>
    <col min="7431" max="7431" width="11.5703125" style="2" customWidth="1"/>
    <col min="7432" max="7432" width="6.7109375" style="2" customWidth="1"/>
    <col min="7433" max="7433" width="1.7109375" style="2" bestFit="1" customWidth="1"/>
    <col min="7434" max="7434" width="10.7109375" style="2" customWidth="1"/>
    <col min="7435" max="7435" width="2" style="2" bestFit="1" customWidth="1"/>
    <col min="7436" max="7436" width="12.140625" style="2" customWidth="1"/>
    <col min="7437" max="7450" width="9.140625" style="2"/>
    <col min="7451" max="7451" width="10.140625" style="2" bestFit="1" customWidth="1"/>
    <col min="7452" max="7680" width="9.140625" style="2"/>
    <col min="7681" max="7681" width="2.7109375" style="2" customWidth="1"/>
    <col min="7682" max="7682" width="23" style="2" customWidth="1"/>
    <col min="7683" max="7683" width="6.140625" style="2" customWidth="1"/>
    <col min="7684" max="7684" width="2" style="2" bestFit="1" customWidth="1"/>
    <col min="7685" max="7685" width="12.7109375" style="2" customWidth="1"/>
    <col min="7686" max="7686" width="2.140625" style="2" bestFit="1" customWidth="1"/>
    <col min="7687" max="7687" width="11.5703125" style="2" customWidth="1"/>
    <col min="7688" max="7688" width="6.7109375" style="2" customWidth="1"/>
    <col min="7689" max="7689" width="1.7109375" style="2" bestFit="1" customWidth="1"/>
    <col min="7690" max="7690" width="10.7109375" style="2" customWidth="1"/>
    <col min="7691" max="7691" width="2" style="2" bestFit="1" customWidth="1"/>
    <col min="7692" max="7692" width="12.140625" style="2" customWidth="1"/>
    <col min="7693" max="7706" width="9.140625" style="2"/>
    <col min="7707" max="7707" width="10.140625" style="2" bestFit="1" customWidth="1"/>
    <col min="7708" max="7936" width="9.140625" style="2"/>
    <col min="7937" max="7937" width="2.7109375" style="2" customWidth="1"/>
    <col min="7938" max="7938" width="23" style="2" customWidth="1"/>
    <col min="7939" max="7939" width="6.140625" style="2" customWidth="1"/>
    <col min="7940" max="7940" width="2" style="2" bestFit="1" customWidth="1"/>
    <col min="7941" max="7941" width="12.7109375" style="2" customWidth="1"/>
    <col min="7942" max="7942" width="2.140625" style="2" bestFit="1" customWidth="1"/>
    <col min="7943" max="7943" width="11.5703125" style="2" customWidth="1"/>
    <col min="7944" max="7944" width="6.7109375" style="2" customWidth="1"/>
    <col min="7945" max="7945" width="1.7109375" style="2" bestFit="1" customWidth="1"/>
    <col min="7946" max="7946" width="10.7109375" style="2" customWidth="1"/>
    <col min="7947" max="7947" width="2" style="2" bestFit="1" customWidth="1"/>
    <col min="7948" max="7948" width="12.140625" style="2" customWidth="1"/>
    <col min="7949" max="7962" width="9.140625" style="2"/>
    <col min="7963" max="7963" width="10.140625" style="2" bestFit="1" customWidth="1"/>
    <col min="7964" max="8192" width="9.140625" style="2"/>
    <col min="8193" max="8193" width="2.7109375" style="2" customWidth="1"/>
    <col min="8194" max="8194" width="23" style="2" customWidth="1"/>
    <col min="8195" max="8195" width="6.140625" style="2" customWidth="1"/>
    <col min="8196" max="8196" width="2" style="2" bestFit="1" customWidth="1"/>
    <col min="8197" max="8197" width="12.7109375" style="2" customWidth="1"/>
    <col min="8198" max="8198" width="2.140625" style="2" bestFit="1" customWidth="1"/>
    <col min="8199" max="8199" width="11.5703125" style="2" customWidth="1"/>
    <col min="8200" max="8200" width="6.7109375" style="2" customWidth="1"/>
    <col min="8201" max="8201" width="1.7109375" style="2" bestFit="1" customWidth="1"/>
    <col min="8202" max="8202" width="10.7109375" style="2" customWidth="1"/>
    <col min="8203" max="8203" width="2" style="2" bestFit="1" customWidth="1"/>
    <col min="8204" max="8204" width="12.140625" style="2" customWidth="1"/>
    <col min="8205" max="8218" width="9.140625" style="2"/>
    <col min="8219" max="8219" width="10.140625" style="2" bestFit="1" customWidth="1"/>
    <col min="8220" max="8448" width="9.140625" style="2"/>
    <col min="8449" max="8449" width="2.7109375" style="2" customWidth="1"/>
    <col min="8450" max="8450" width="23" style="2" customWidth="1"/>
    <col min="8451" max="8451" width="6.140625" style="2" customWidth="1"/>
    <col min="8452" max="8452" width="2" style="2" bestFit="1" customWidth="1"/>
    <col min="8453" max="8453" width="12.7109375" style="2" customWidth="1"/>
    <col min="8454" max="8454" width="2.140625" style="2" bestFit="1" customWidth="1"/>
    <col min="8455" max="8455" width="11.5703125" style="2" customWidth="1"/>
    <col min="8456" max="8456" width="6.7109375" style="2" customWidth="1"/>
    <col min="8457" max="8457" width="1.7109375" style="2" bestFit="1" customWidth="1"/>
    <col min="8458" max="8458" width="10.7109375" style="2" customWidth="1"/>
    <col min="8459" max="8459" width="2" style="2" bestFit="1" customWidth="1"/>
    <col min="8460" max="8460" width="12.140625" style="2" customWidth="1"/>
    <col min="8461" max="8474" width="9.140625" style="2"/>
    <col min="8475" max="8475" width="10.140625" style="2" bestFit="1" customWidth="1"/>
    <col min="8476" max="8704" width="9.140625" style="2"/>
    <col min="8705" max="8705" width="2.7109375" style="2" customWidth="1"/>
    <col min="8706" max="8706" width="23" style="2" customWidth="1"/>
    <col min="8707" max="8707" width="6.140625" style="2" customWidth="1"/>
    <col min="8708" max="8708" width="2" style="2" bestFit="1" customWidth="1"/>
    <col min="8709" max="8709" width="12.7109375" style="2" customWidth="1"/>
    <col min="8710" max="8710" width="2.140625" style="2" bestFit="1" customWidth="1"/>
    <col min="8711" max="8711" width="11.5703125" style="2" customWidth="1"/>
    <col min="8712" max="8712" width="6.7109375" style="2" customWidth="1"/>
    <col min="8713" max="8713" width="1.7109375" style="2" bestFit="1" customWidth="1"/>
    <col min="8714" max="8714" width="10.7109375" style="2" customWidth="1"/>
    <col min="8715" max="8715" width="2" style="2" bestFit="1" customWidth="1"/>
    <col min="8716" max="8716" width="12.140625" style="2" customWidth="1"/>
    <col min="8717" max="8730" width="9.140625" style="2"/>
    <col min="8731" max="8731" width="10.140625" style="2" bestFit="1" customWidth="1"/>
    <col min="8732" max="8960" width="9.140625" style="2"/>
    <col min="8961" max="8961" width="2.7109375" style="2" customWidth="1"/>
    <col min="8962" max="8962" width="23" style="2" customWidth="1"/>
    <col min="8963" max="8963" width="6.140625" style="2" customWidth="1"/>
    <col min="8964" max="8964" width="2" style="2" bestFit="1" customWidth="1"/>
    <col min="8965" max="8965" width="12.7109375" style="2" customWidth="1"/>
    <col min="8966" max="8966" width="2.140625" style="2" bestFit="1" customWidth="1"/>
    <col min="8967" max="8967" width="11.5703125" style="2" customWidth="1"/>
    <col min="8968" max="8968" width="6.7109375" style="2" customWidth="1"/>
    <col min="8969" max="8969" width="1.7109375" style="2" bestFit="1" customWidth="1"/>
    <col min="8970" max="8970" width="10.7109375" style="2" customWidth="1"/>
    <col min="8971" max="8971" width="2" style="2" bestFit="1" customWidth="1"/>
    <col min="8972" max="8972" width="12.140625" style="2" customWidth="1"/>
    <col min="8973" max="8986" width="9.140625" style="2"/>
    <col min="8987" max="8987" width="10.140625" style="2" bestFit="1" customWidth="1"/>
    <col min="8988" max="9216" width="9.140625" style="2"/>
    <col min="9217" max="9217" width="2.7109375" style="2" customWidth="1"/>
    <col min="9218" max="9218" width="23" style="2" customWidth="1"/>
    <col min="9219" max="9219" width="6.140625" style="2" customWidth="1"/>
    <col min="9220" max="9220" width="2" style="2" bestFit="1" customWidth="1"/>
    <col min="9221" max="9221" width="12.7109375" style="2" customWidth="1"/>
    <col min="9222" max="9222" width="2.140625" style="2" bestFit="1" customWidth="1"/>
    <col min="9223" max="9223" width="11.5703125" style="2" customWidth="1"/>
    <col min="9224" max="9224" width="6.7109375" style="2" customWidth="1"/>
    <col min="9225" max="9225" width="1.7109375" style="2" bestFit="1" customWidth="1"/>
    <col min="9226" max="9226" width="10.7109375" style="2" customWidth="1"/>
    <col min="9227" max="9227" width="2" style="2" bestFit="1" customWidth="1"/>
    <col min="9228" max="9228" width="12.140625" style="2" customWidth="1"/>
    <col min="9229" max="9242" width="9.140625" style="2"/>
    <col min="9243" max="9243" width="10.140625" style="2" bestFit="1" customWidth="1"/>
    <col min="9244" max="9472" width="9.140625" style="2"/>
    <col min="9473" max="9473" width="2.7109375" style="2" customWidth="1"/>
    <col min="9474" max="9474" width="23" style="2" customWidth="1"/>
    <col min="9475" max="9475" width="6.140625" style="2" customWidth="1"/>
    <col min="9476" max="9476" width="2" style="2" bestFit="1" customWidth="1"/>
    <col min="9477" max="9477" width="12.7109375" style="2" customWidth="1"/>
    <col min="9478" max="9478" width="2.140625" style="2" bestFit="1" customWidth="1"/>
    <col min="9479" max="9479" width="11.5703125" style="2" customWidth="1"/>
    <col min="9480" max="9480" width="6.7109375" style="2" customWidth="1"/>
    <col min="9481" max="9481" width="1.7109375" style="2" bestFit="1" customWidth="1"/>
    <col min="9482" max="9482" width="10.7109375" style="2" customWidth="1"/>
    <col min="9483" max="9483" width="2" style="2" bestFit="1" customWidth="1"/>
    <col min="9484" max="9484" width="12.140625" style="2" customWidth="1"/>
    <col min="9485" max="9498" width="9.140625" style="2"/>
    <col min="9499" max="9499" width="10.140625" style="2" bestFit="1" customWidth="1"/>
    <col min="9500" max="9728" width="9.140625" style="2"/>
    <col min="9729" max="9729" width="2.7109375" style="2" customWidth="1"/>
    <col min="9730" max="9730" width="23" style="2" customWidth="1"/>
    <col min="9731" max="9731" width="6.140625" style="2" customWidth="1"/>
    <col min="9732" max="9732" width="2" style="2" bestFit="1" customWidth="1"/>
    <col min="9733" max="9733" width="12.7109375" style="2" customWidth="1"/>
    <col min="9734" max="9734" width="2.140625" style="2" bestFit="1" customWidth="1"/>
    <col min="9735" max="9735" width="11.5703125" style="2" customWidth="1"/>
    <col min="9736" max="9736" width="6.7109375" style="2" customWidth="1"/>
    <col min="9737" max="9737" width="1.7109375" style="2" bestFit="1" customWidth="1"/>
    <col min="9738" max="9738" width="10.7109375" style="2" customWidth="1"/>
    <col min="9739" max="9739" width="2" style="2" bestFit="1" customWidth="1"/>
    <col min="9740" max="9740" width="12.140625" style="2" customWidth="1"/>
    <col min="9741" max="9754" width="9.140625" style="2"/>
    <col min="9755" max="9755" width="10.140625" style="2" bestFit="1" customWidth="1"/>
    <col min="9756" max="9984" width="9.140625" style="2"/>
    <col min="9985" max="9985" width="2.7109375" style="2" customWidth="1"/>
    <col min="9986" max="9986" width="23" style="2" customWidth="1"/>
    <col min="9987" max="9987" width="6.140625" style="2" customWidth="1"/>
    <col min="9988" max="9988" width="2" style="2" bestFit="1" customWidth="1"/>
    <col min="9989" max="9989" width="12.7109375" style="2" customWidth="1"/>
    <col min="9990" max="9990" width="2.140625" style="2" bestFit="1" customWidth="1"/>
    <col min="9991" max="9991" width="11.5703125" style="2" customWidth="1"/>
    <col min="9992" max="9992" width="6.7109375" style="2" customWidth="1"/>
    <col min="9993" max="9993" width="1.7109375" style="2" bestFit="1" customWidth="1"/>
    <col min="9994" max="9994" width="10.7109375" style="2" customWidth="1"/>
    <col min="9995" max="9995" width="2" style="2" bestFit="1" customWidth="1"/>
    <col min="9996" max="9996" width="12.140625" style="2" customWidth="1"/>
    <col min="9997" max="10010" width="9.140625" style="2"/>
    <col min="10011" max="10011" width="10.140625" style="2" bestFit="1" customWidth="1"/>
    <col min="10012" max="10240" width="9.140625" style="2"/>
    <col min="10241" max="10241" width="2.7109375" style="2" customWidth="1"/>
    <col min="10242" max="10242" width="23" style="2" customWidth="1"/>
    <col min="10243" max="10243" width="6.140625" style="2" customWidth="1"/>
    <col min="10244" max="10244" width="2" style="2" bestFit="1" customWidth="1"/>
    <col min="10245" max="10245" width="12.7109375" style="2" customWidth="1"/>
    <col min="10246" max="10246" width="2.140625" style="2" bestFit="1" customWidth="1"/>
    <col min="10247" max="10247" width="11.5703125" style="2" customWidth="1"/>
    <col min="10248" max="10248" width="6.7109375" style="2" customWidth="1"/>
    <col min="10249" max="10249" width="1.7109375" style="2" bestFit="1" customWidth="1"/>
    <col min="10250" max="10250" width="10.7109375" style="2" customWidth="1"/>
    <col min="10251" max="10251" width="2" style="2" bestFit="1" customWidth="1"/>
    <col min="10252" max="10252" width="12.140625" style="2" customWidth="1"/>
    <col min="10253" max="10266" width="9.140625" style="2"/>
    <col min="10267" max="10267" width="10.140625" style="2" bestFit="1" customWidth="1"/>
    <col min="10268" max="10496" width="9.140625" style="2"/>
    <col min="10497" max="10497" width="2.7109375" style="2" customWidth="1"/>
    <col min="10498" max="10498" width="23" style="2" customWidth="1"/>
    <col min="10499" max="10499" width="6.140625" style="2" customWidth="1"/>
    <col min="10500" max="10500" width="2" style="2" bestFit="1" customWidth="1"/>
    <col min="10501" max="10501" width="12.7109375" style="2" customWidth="1"/>
    <col min="10502" max="10502" width="2.140625" style="2" bestFit="1" customWidth="1"/>
    <col min="10503" max="10503" width="11.5703125" style="2" customWidth="1"/>
    <col min="10504" max="10504" width="6.7109375" style="2" customWidth="1"/>
    <col min="10505" max="10505" width="1.7109375" style="2" bestFit="1" customWidth="1"/>
    <col min="10506" max="10506" width="10.7109375" style="2" customWidth="1"/>
    <col min="10507" max="10507" width="2" style="2" bestFit="1" customWidth="1"/>
    <col min="10508" max="10508" width="12.140625" style="2" customWidth="1"/>
    <col min="10509" max="10522" width="9.140625" style="2"/>
    <col min="10523" max="10523" width="10.140625" style="2" bestFit="1" customWidth="1"/>
    <col min="10524" max="10752" width="9.140625" style="2"/>
    <col min="10753" max="10753" width="2.7109375" style="2" customWidth="1"/>
    <col min="10754" max="10754" width="23" style="2" customWidth="1"/>
    <col min="10755" max="10755" width="6.140625" style="2" customWidth="1"/>
    <col min="10756" max="10756" width="2" style="2" bestFit="1" customWidth="1"/>
    <col min="10757" max="10757" width="12.7109375" style="2" customWidth="1"/>
    <col min="10758" max="10758" width="2.140625" style="2" bestFit="1" customWidth="1"/>
    <col min="10759" max="10759" width="11.5703125" style="2" customWidth="1"/>
    <col min="10760" max="10760" width="6.7109375" style="2" customWidth="1"/>
    <col min="10761" max="10761" width="1.7109375" style="2" bestFit="1" customWidth="1"/>
    <col min="10762" max="10762" width="10.7109375" style="2" customWidth="1"/>
    <col min="10763" max="10763" width="2" style="2" bestFit="1" customWidth="1"/>
    <col min="10764" max="10764" width="12.140625" style="2" customWidth="1"/>
    <col min="10765" max="10778" width="9.140625" style="2"/>
    <col min="10779" max="10779" width="10.140625" style="2" bestFit="1" customWidth="1"/>
    <col min="10780" max="11008" width="9.140625" style="2"/>
    <col min="11009" max="11009" width="2.7109375" style="2" customWidth="1"/>
    <col min="11010" max="11010" width="23" style="2" customWidth="1"/>
    <col min="11011" max="11011" width="6.140625" style="2" customWidth="1"/>
    <col min="11012" max="11012" width="2" style="2" bestFit="1" customWidth="1"/>
    <col min="11013" max="11013" width="12.7109375" style="2" customWidth="1"/>
    <col min="11014" max="11014" width="2.140625" style="2" bestFit="1" customWidth="1"/>
    <col min="11015" max="11015" width="11.5703125" style="2" customWidth="1"/>
    <col min="11016" max="11016" width="6.7109375" style="2" customWidth="1"/>
    <col min="11017" max="11017" width="1.7109375" style="2" bestFit="1" customWidth="1"/>
    <col min="11018" max="11018" width="10.7109375" style="2" customWidth="1"/>
    <col min="11019" max="11019" width="2" style="2" bestFit="1" customWidth="1"/>
    <col min="11020" max="11020" width="12.140625" style="2" customWidth="1"/>
    <col min="11021" max="11034" width="9.140625" style="2"/>
    <col min="11035" max="11035" width="10.140625" style="2" bestFit="1" customWidth="1"/>
    <col min="11036" max="11264" width="9.140625" style="2"/>
    <col min="11265" max="11265" width="2.7109375" style="2" customWidth="1"/>
    <col min="11266" max="11266" width="23" style="2" customWidth="1"/>
    <col min="11267" max="11267" width="6.140625" style="2" customWidth="1"/>
    <col min="11268" max="11268" width="2" style="2" bestFit="1" customWidth="1"/>
    <col min="11269" max="11269" width="12.7109375" style="2" customWidth="1"/>
    <col min="11270" max="11270" width="2.140625" style="2" bestFit="1" customWidth="1"/>
    <col min="11271" max="11271" width="11.5703125" style="2" customWidth="1"/>
    <col min="11272" max="11272" width="6.7109375" style="2" customWidth="1"/>
    <col min="11273" max="11273" width="1.7109375" style="2" bestFit="1" customWidth="1"/>
    <col min="11274" max="11274" width="10.7109375" style="2" customWidth="1"/>
    <col min="11275" max="11275" width="2" style="2" bestFit="1" customWidth="1"/>
    <col min="11276" max="11276" width="12.140625" style="2" customWidth="1"/>
    <col min="11277" max="11290" width="9.140625" style="2"/>
    <col min="11291" max="11291" width="10.140625" style="2" bestFit="1" customWidth="1"/>
    <col min="11292" max="11520" width="9.140625" style="2"/>
    <col min="11521" max="11521" width="2.7109375" style="2" customWidth="1"/>
    <col min="11522" max="11522" width="23" style="2" customWidth="1"/>
    <col min="11523" max="11523" width="6.140625" style="2" customWidth="1"/>
    <col min="11524" max="11524" width="2" style="2" bestFit="1" customWidth="1"/>
    <col min="11525" max="11525" width="12.7109375" style="2" customWidth="1"/>
    <col min="11526" max="11526" width="2.140625" style="2" bestFit="1" customWidth="1"/>
    <col min="11527" max="11527" width="11.5703125" style="2" customWidth="1"/>
    <col min="11528" max="11528" width="6.7109375" style="2" customWidth="1"/>
    <col min="11529" max="11529" width="1.7109375" style="2" bestFit="1" customWidth="1"/>
    <col min="11530" max="11530" width="10.7109375" style="2" customWidth="1"/>
    <col min="11531" max="11531" width="2" style="2" bestFit="1" customWidth="1"/>
    <col min="11532" max="11532" width="12.140625" style="2" customWidth="1"/>
    <col min="11533" max="11546" width="9.140625" style="2"/>
    <col min="11547" max="11547" width="10.140625" style="2" bestFit="1" customWidth="1"/>
    <col min="11548" max="11776" width="9.140625" style="2"/>
    <col min="11777" max="11777" width="2.7109375" style="2" customWidth="1"/>
    <col min="11778" max="11778" width="23" style="2" customWidth="1"/>
    <col min="11779" max="11779" width="6.140625" style="2" customWidth="1"/>
    <col min="11780" max="11780" width="2" style="2" bestFit="1" customWidth="1"/>
    <col min="11781" max="11781" width="12.7109375" style="2" customWidth="1"/>
    <col min="11782" max="11782" width="2.140625" style="2" bestFit="1" customWidth="1"/>
    <col min="11783" max="11783" width="11.5703125" style="2" customWidth="1"/>
    <col min="11784" max="11784" width="6.7109375" style="2" customWidth="1"/>
    <col min="11785" max="11785" width="1.7109375" style="2" bestFit="1" customWidth="1"/>
    <col min="11786" max="11786" width="10.7109375" style="2" customWidth="1"/>
    <col min="11787" max="11787" width="2" style="2" bestFit="1" customWidth="1"/>
    <col min="11788" max="11788" width="12.140625" style="2" customWidth="1"/>
    <col min="11789" max="11802" width="9.140625" style="2"/>
    <col min="11803" max="11803" width="10.140625" style="2" bestFit="1" customWidth="1"/>
    <col min="11804" max="12032" width="9.140625" style="2"/>
    <col min="12033" max="12033" width="2.7109375" style="2" customWidth="1"/>
    <col min="12034" max="12034" width="23" style="2" customWidth="1"/>
    <col min="12035" max="12035" width="6.140625" style="2" customWidth="1"/>
    <col min="12036" max="12036" width="2" style="2" bestFit="1" customWidth="1"/>
    <col min="12037" max="12037" width="12.7109375" style="2" customWidth="1"/>
    <col min="12038" max="12038" width="2.140625" style="2" bestFit="1" customWidth="1"/>
    <col min="12039" max="12039" width="11.5703125" style="2" customWidth="1"/>
    <col min="12040" max="12040" width="6.7109375" style="2" customWidth="1"/>
    <col min="12041" max="12041" width="1.7109375" style="2" bestFit="1" customWidth="1"/>
    <col min="12042" max="12042" width="10.7109375" style="2" customWidth="1"/>
    <col min="12043" max="12043" width="2" style="2" bestFit="1" customWidth="1"/>
    <col min="12044" max="12044" width="12.140625" style="2" customWidth="1"/>
    <col min="12045" max="12058" width="9.140625" style="2"/>
    <col min="12059" max="12059" width="10.140625" style="2" bestFit="1" customWidth="1"/>
    <col min="12060" max="12288" width="9.140625" style="2"/>
    <col min="12289" max="12289" width="2.7109375" style="2" customWidth="1"/>
    <col min="12290" max="12290" width="23" style="2" customWidth="1"/>
    <col min="12291" max="12291" width="6.140625" style="2" customWidth="1"/>
    <col min="12292" max="12292" width="2" style="2" bestFit="1" customWidth="1"/>
    <col min="12293" max="12293" width="12.7109375" style="2" customWidth="1"/>
    <col min="12294" max="12294" width="2.140625" style="2" bestFit="1" customWidth="1"/>
    <col min="12295" max="12295" width="11.5703125" style="2" customWidth="1"/>
    <col min="12296" max="12296" width="6.7109375" style="2" customWidth="1"/>
    <col min="12297" max="12297" width="1.7109375" style="2" bestFit="1" customWidth="1"/>
    <col min="12298" max="12298" width="10.7109375" style="2" customWidth="1"/>
    <col min="12299" max="12299" width="2" style="2" bestFit="1" customWidth="1"/>
    <col min="12300" max="12300" width="12.140625" style="2" customWidth="1"/>
    <col min="12301" max="12314" width="9.140625" style="2"/>
    <col min="12315" max="12315" width="10.140625" style="2" bestFit="1" customWidth="1"/>
    <col min="12316" max="12544" width="9.140625" style="2"/>
    <col min="12545" max="12545" width="2.7109375" style="2" customWidth="1"/>
    <col min="12546" max="12546" width="23" style="2" customWidth="1"/>
    <col min="12547" max="12547" width="6.140625" style="2" customWidth="1"/>
    <col min="12548" max="12548" width="2" style="2" bestFit="1" customWidth="1"/>
    <col min="12549" max="12549" width="12.7109375" style="2" customWidth="1"/>
    <col min="12550" max="12550" width="2.140625" style="2" bestFit="1" customWidth="1"/>
    <col min="12551" max="12551" width="11.5703125" style="2" customWidth="1"/>
    <col min="12552" max="12552" width="6.7109375" style="2" customWidth="1"/>
    <col min="12553" max="12553" width="1.7109375" style="2" bestFit="1" customWidth="1"/>
    <col min="12554" max="12554" width="10.7109375" style="2" customWidth="1"/>
    <col min="12555" max="12555" width="2" style="2" bestFit="1" customWidth="1"/>
    <col min="12556" max="12556" width="12.140625" style="2" customWidth="1"/>
    <col min="12557" max="12570" width="9.140625" style="2"/>
    <col min="12571" max="12571" width="10.140625" style="2" bestFit="1" customWidth="1"/>
    <col min="12572" max="12800" width="9.140625" style="2"/>
    <col min="12801" max="12801" width="2.7109375" style="2" customWidth="1"/>
    <col min="12802" max="12802" width="23" style="2" customWidth="1"/>
    <col min="12803" max="12803" width="6.140625" style="2" customWidth="1"/>
    <col min="12804" max="12804" width="2" style="2" bestFit="1" customWidth="1"/>
    <col min="12805" max="12805" width="12.7109375" style="2" customWidth="1"/>
    <col min="12806" max="12806" width="2.140625" style="2" bestFit="1" customWidth="1"/>
    <col min="12807" max="12807" width="11.5703125" style="2" customWidth="1"/>
    <col min="12808" max="12808" width="6.7109375" style="2" customWidth="1"/>
    <col min="12809" max="12809" width="1.7109375" style="2" bestFit="1" customWidth="1"/>
    <col min="12810" max="12810" width="10.7109375" style="2" customWidth="1"/>
    <col min="12811" max="12811" width="2" style="2" bestFit="1" customWidth="1"/>
    <col min="12812" max="12812" width="12.140625" style="2" customWidth="1"/>
    <col min="12813" max="12826" width="9.140625" style="2"/>
    <col min="12827" max="12827" width="10.140625" style="2" bestFit="1" customWidth="1"/>
    <col min="12828" max="13056" width="9.140625" style="2"/>
    <col min="13057" max="13057" width="2.7109375" style="2" customWidth="1"/>
    <col min="13058" max="13058" width="23" style="2" customWidth="1"/>
    <col min="13059" max="13059" width="6.140625" style="2" customWidth="1"/>
    <col min="13060" max="13060" width="2" style="2" bestFit="1" customWidth="1"/>
    <col min="13061" max="13061" width="12.7109375" style="2" customWidth="1"/>
    <col min="13062" max="13062" width="2.140625" style="2" bestFit="1" customWidth="1"/>
    <col min="13063" max="13063" width="11.5703125" style="2" customWidth="1"/>
    <col min="13064" max="13064" width="6.7109375" style="2" customWidth="1"/>
    <col min="13065" max="13065" width="1.7109375" style="2" bestFit="1" customWidth="1"/>
    <col min="13066" max="13066" width="10.7109375" style="2" customWidth="1"/>
    <col min="13067" max="13067" width="2" style="2" bestFit="1" customWidth="1"/>
    <col min="13068" max="13068" width="12.140625" style="2" customWidth="1"/>
    <col min="13069" max="13082" width="9.140625" style="2"/>
    <col min="13083" max="13083" width="10.140625" style="2" bestFit="1" customWidth="1"/>
    <col min="13084" max="13312" width="9.140625" style="2"/>
    <col min="13313" max="13313" width="2.7109375" style="2" customWidth="1"/>
    <col min="13314" max="13314" width="23" style="2" customWidth="1"/>
    <col min="13315" max="13315" width="6.140625" style="2" customWidth="1"/>
    <col min="13316" max="13316" width="2" style="2" bestFit="1" customWidth="1"/>
    <col min="13317" max="13317" width="12.7109375" style="2" customWidth="1"/>
    <col min="13318" max="13318" width="2.140625" style="2" bestFit="1" customWidth="1"/>
    <col min="13319" max="13319" width="11.5703125" style="2" customWidth="1"/>
    <col min="13320" max="13320" width="6.7109375" style="2" customWidth="1"/>
    <col min="13321" max="13321" width="1.7109375" style="2" bestFit="1" customWidth="1"/>
    <col min="13322" max="13322" width="10.7109375" style="2" customWidth="1"/>
    <col min="13323" max="13323" width="2" style="2" bestFit="1" customWidth="1"/>
    <col min="13324" max="13324" width="12.140625" style="2" customWidth="1"/>
    <col min="13325" max="13338" width="9.140625" style="2"/>
    <col min="13339" max="13339" width="10.140625" style="2" bestFit="1" customWidth="1"/>
    <col min="13340" max="13568" width="9.140625" style="2"/>
    <col min="13569" max="13569" width="2.7109375" style="2" customWidth="1"/>
    <col min="13570" max="13570" width="23" style="2" customWidth="1"/>
    <col min="13571" max="13571" width="6.140625" style="2" customWidth="1"/>
    <col min="13572" max="13572" width="2" style="2" bestFit="1" customWidth="1"/>
    <col min="13573" max="13573" width="12.7109375" style="2" customWidth="1"/>
    <col min="13574" max="13574" width="2.140625" style="2" bestFit="1" customWidth="1"/>
    <col min="13575" max="13575" width="11.5703125" style="2" customWidth="1"/>
    <col min="13576" max="13576" width="6.7109375" style="2" customWidth="1"/>
    <col min="13577" max="13577" width="1.7109375" style="2" bestFit="1" customWidth="1"/>
    <col min="13578" max="13578" width="10.7109375" style="2" customWidth="1"/>
    <col min="13579" max="13579" width="2" style="2" bestFit="1" customWidth="1"/>
    <col min="13580" max="13580" width="12.140625" style="2" customWidth="1"/>
    <col min="13581" max="13594" width="9.140625" style="2"/>
    <col min="13595" max="13595" width="10.140625" style="2" bestFit="1" customWidth="1"/>
    <col min="13596" max="13824" width="9.140625" style="2"/>
    <col min="13825" max="13825" width="2.7109375" style="2" customWidth="1"/>
    <col min="13826" max="13826" width="23" style="2" customWidth="1"/>
    <col min="13827" max="13827" width="6.140625" style="2" customWidth="1"/>
    <col min="13828" max="13828" width="2" style="2" bestFit="1" customWidth="1"/>
    <col min="13829" max="13829" width="12.7109375" style="2" customWidth="1"/>
    <col min="13830" max="13830" width="2.140625" style="2" bestFit="1" customWidth="1"/>
    <col min="13831" max="13831" width="11.5703125" style="2" customWidth="1"/>
    <col min="13832" max="13832" width="6.7109375" style="2" customWidth="1"/>
    <col min="13833" max="13833" width="1.7109375" style="2" bestFit="1" customWidth="1"/>
    <col min="13834" max="13834" width="10.7109375" style="2" customWidth="1"/>
    <col min="13835" max="13835" width="2" style="2" bestFit="1" customWidth="1"/>
    <col min="13836" max="13836" width="12.140625" style="2" customWidth="1"/>
    <col min="13837" max="13850" width="9.140625" style="2"/>
    <col min="13851" max="13851" width="10.140625" style="2" bestFit="1" customWidth="1"/>
    <col min="13852" max="14080" width="9.140625" style="2"/>
    <col min="14081" max="14081" width="2.7109375" style="2" customWidth="1"/>
    <col min="14082" max="14082" width="23" style="2" customWidth="1"/>
    <col min="14083" max="14083" width="6.140625" style="2" customWidth="1"/>
    <col min="14084" max="14084" width="2" style="2" bestFit="1" customWidth="1"/>
    <col min="14085" max="14085" width="12.7109375" style="2" customWidth="1"/>
    <col min="14086" max="14086" width="2.140625" style="2" bestFit="1" customWidth="1"/>
    <col min="14087" max="14087" width="11.5703125" style="2" customWidth="1"/>
    <col min="14088" max="14088" width="6.7109375" style="2" customWidth="1"/>
    <col min="14089" max="14089" width="1.7109375" style="2" bestFit="1" customWidth="1"/>
    <col min="14090" max="14090" width="10.7109375" style="2" customWidth="1"/>
    <col min="14091" max="14091" width="2" style="2" bestFit="1" customWidth="1"/>
    <col min="14092" max="14092" width="12.140625" style="2" customWidth="1"/>
    <col min="14093" max="14106" width="9.140625" style="2"/>
    <col min="14107" max="14107" width="10.140625" style="2" bestFit="1" customWidth="1"/>
    <col min="14108" max="14336" width="9.140625" style="2"/>
    <col min="14337" max="14337" width="2.7109375" style="2" customWidth="1"/>
    <col min="14338" max="14338" width="23" style="2" customWidth="1"/>
    <col min="14339" max="14339" width="6.140625" style="2" customWidth="1"/>
    <col min="14340" max="14340" width="2" style="2" bestFit="1" customWidth="1"/>
    <col min="14341" max="14341" width="12.7109375" style="2" customWidth="1"/>
    <col min="14342" max="14342" width="2.140625" style="2" bestFit="1" customWidth="1"/>
    <col min="14343" max="14343" width="11.5703125" style="2" customWidth="1"/>
    <col min="14344" max="14344" width="6.7109375" style="2" customWidth="1"/>
    <col min="14345" max="14345" width="1.7109375" style="2" bestFit="1" customWidth="1"/>
    <col min="14346" max="14346" width="10.7109375" style="2" customWidth="1"/>
    <col min="14347" max="14347" width="2" style="2" bestFit="1" customWidth="1"/>
    <col min="14348" max="14348" width="12.140625" style="2" customWidth="1"/>
    <col min="14349" max="14362" width="9.140625" style="2"/>
    <col min="14363" max="14363" width="10.140625" style="2" bestFit="1" customWidth="1"/>
    <col min="14364" max="14592" width="9.140625" style="2"/>
    <col min="14593" max="14593" width="2.7109375" style="2" customWidth="1"/>
    <col min="14594" max="14594" width="23" style="2" customWidth="1"/>
    <col min="14595" max="14595" width="6.140625" style="2" customWidth="1"/>
    <col min="14596" max="14596" width="2" style="2" bestFit="1" customWidth="1"/>
    <col min="14597" max="14597" width="12.7109375" style="2" customWidth="1"/>
    <col min="14598" max="14598" width="2.140625" style="2" bestFit="1" customWidth="1"/>
    <col min="14599" max="14599" width="11.5703125" style="2" customWidth="1"/>
    <col min="14600" max="14600" width="6.7109375" style="2" customWidth="1"/>
    <col min="14601" max="14601" width="1.7109375" style="2" bestFit="1" customWidth="1"/>
    <col min="14602" max="14602" width="10.7109375" style="2" customWidth="1"/>
    <col min="14603" max="14603" width="2" style="2" bestFit="1" customWidth="1"/>
    <col min="14604" max="14604" width="12.140625" style="2" customWidth="1"/>
    <col min="14605" max="14618" width="9.140625" style="2"/>
    <col min="14619" max="14619" width="10.140625" style="2" bestFit="1" customWidth="1"/>
    <col min="14620" max="14848" width="9.140625" style="2"/>
    <col min="14849" max="14849" width="2.7109375" style="2" customWidth="1"/>
    <col min="14850" max="14850" width="23" style="2" customWidth="1"/>
    <col min="14851" max="14851" width="6.140625" style="2" customWidth="1"/>
    <col min="14852" max="14852" width="2" style="2" bestFit="1" customWidth="1"/>
    <col min="14853" max="14853" width="12.7109375" style="2" customWidth="1"/>
    <col min="14854" max="14854" width="2.140625" style="2" bestFit="1" customWidth="1"/>
    <col min="14855" max="14855" width="11.5703125" style="2" customWidth="1"/>
    <col min="14856" max="14856" width="6.7109375" style="2" customWidth="1"/>
    <col min="14857" max="14857" width="1.7109375" style="2" bestFit="1" customWidth="1"/>
    <col min="14858" max="14858" width="10.7109375" style="2" customWidth="1"/>
    <col min="14859" max="14859" width="2" style="2" bestFit="1" customWidth="1"/>
    <col min="14860" max="14860" width="12.140625" style="2" customWidth="1"/>
    <col min="14861" max="14874" width="9.140625" style="2"/>
    <col min="14875" max="14875" width="10.140625" style="2" bestFit="1" customWidth="1"/>
    <col min="14876" max="15104" width="9.140625" style="2"/>
    <col min="15105" max="15105" width="2.7109375" style="2" customWidth="1"/>
    <col min="15106" max="15106" width="23" style="2" customWidth="1"/>
    <col min="15107" max="15107" width="6.140625" style="2" customWidth="1"/>
    <col min="15108" max="15108" width="2" style="2" bestFit="1" customWidth="1"/>
    <col min="15109" max="15109" width="12.7109375" style="2" customWidth="1"/>
    <col min="15110" max="15110" width="2.140625" style="2" bestFit="1" customWidth="1"/>
    <col min="15111" max="15111" width="11.5703125" style="2" customWidth="1"/>
    <col min="15112" max="15112" width="6.7109375" style="2" customWidth="1"/>
    <col min="15113" max="15113" width="1.7109375" style="2" bestFit="1" customWidth="1"/>
    <col min="15114" max="15114" width="10.7109375" style="2" customWidth="1"/>
    <col min="15115" max="15115" width="2" style="2" bestFit="1" customWidth="1"/>
    <col min="15116" max="15116" width="12.140625" style="2" customWidth="1"/>
    <col min="15117" max="15130" width="9.140625" style="2"/>
    <col min="15131" max="15131" width="10.140625" style="2" bestFit="1" customWidth="1"/>
    <col min="15132" max="15360" width="9.140625" style="2"/>
    <col min="15361" max="15361" width="2.7109375" style="2" customWidth="1"/>
    <col min="15362" max="15362" width="23" style="2" customWidth="1"/>
    <col min="15363" max="15363" width="6.140625" style="2" customWidth="1"/>
    <col min="15364" max="15364" width="2" style="2" bestFit="1" customWidth="1"/>
    <col min="15365" max="15365" width="12.7109375" style="2" customWidth="1"/>
    <col min="15366" max="15366" width="2.140625" style="2" bestFit="1" customWidth="1"/>
    <col min="15367" max="15367" width="11.5703125" style="2" customWidth="1"/>
    <col min="15368" max="15368" width="6.7109375" style="2" customWidth="1"/>
    <col min="15369" max="15369" width="1.7109375" style="2" bestFit="1" customWidth="1"/>
    <col min="15370" max="15370" width="10.7109375" style="2" customWidth="1"/>
    <col min="15371" max="15371" width="2" style="2" bestFit="1" customWidth="1"/>
    <col min="15372" max="15372" width="12.140625" style="2" customWidth="1"/>
    <col min="15373" max="15386" width="9.140625" style="2"/>
    <col min="15387" max="15387" width="10.140625" style="2" bestFit="1" customWidth="1"/>
    <col min="15388" max="15616" width="9.140625" style="2"/>
    <col min="15617" max="15617" width="2.7109375" style="2" customWidth="1"/>
    <col min="15618" max="15618" width="23" style="2" customWidth="1"/>
    <col min="15619" max="15619" width="6.140625" style="2" customWidth="1"/>
    <col min="15620" max="15620" width="2" style="2" bestFit="1" customWidth="1"/>
    <col min="15621" max="15621" width="12.7109375" style="2" customWidth="1"/>
    <col min="15622" max="15622" width="2.140625" style="2" bestFit="1" customWidth="1"/>
    <col min="15623" max="15623" width="11.5703125" style="2" customWidth="1"/>
    <col min="15624" max="15624" width="6.7109375" style="2" customWidth="1"/>
    <col min="15625" max="15625" width="1.7109375" style="2" bestFit="1" customWidth="1"/>
    <col min="15626" max="15626" width="10.7109375" style="2" customWidth="1"/>
    <col min="15627" max="15627" width="2" style="2" bestFit="1" customWidth="1"/>
    <col min="15628" max="15628" width="12.140625" style="2" customWidth="1"/>
    <col min="15629" max="15642" width="9.140625" style="2"/>
    <col min="15643" max="15643" width="10.140625" style="2" bestFit="1" customWidth="1"/>
    <col min="15644" max="15872" width="9.140625" style="2"/>
    <col min="15873" max="15873" width="2.7109375" style="2" customWidth="1"/>
    <col min="15874" max="15874" width="23" style="2" customWidth="1"/>
    <col min="15875" max="15875" width="6.140625" style="2" customWidth="1"/>
    <col min="15876" max="15876" width="2" style="2" bestFit="1" customWidth="1"/>
    <col min="15877" max="15877" width="12.7109375" style="2" customWidth="1"/>
    <col min="15878" max="15878" width="2.140625" style="2" bestFit="1" customWidth="1"/>
    <col min="15879" max="15879" width="11.5703125" style="2" customWidth="1"/>
    <col min="15880" max="15880" width="6.7109375" style="2" customWidth="1"/>
    <col min="15881" max="15881" width="1.7109375" style="2" bestFit="1" customWidth="1"/>
    <col min="15882" max="15882" width="10.7109375" style="2" customWidth="1"/>
    <col min="15883" max="15883" width="2" style="2" bestFit="1" customWidth="1"/>
    <col min="15884" max="15884" width="12.140625" style="2" customWidth="1"/>
    <col min="15885" max="15898" width="9.140625" style="2"/>
    <col min="15899" max="15899" width="10.140625" style="2" bestFit="1" customWidth="1"/>
    <col min="15900" max="16128" width="9.140625" style="2"/>
    <col min="16129" max="16129" width="2.7109375" style="2" customWidth="1"/>
    <col min="16130" max="16130" width="23" style="2" customWidth="1"/>
    <col min="16131" max="16131" width="6.140625" style="2" customWidth="1"/>
    <col min="16132" max="16132" width="2" style="2" bestFit="1" customWidth="1"/>
    <col min="16133" max="16133" width="12.7109375" style="2" customWidth="1"/>
    <col min="16134" max="16134" width="2.140625" style="2" bestFit="1" customWidth="1"/>
    <col min="16135" max="16135" width="11.5703125" style="2" customWidth="1"/>
    <col min="16136" max="16136" width="6.7109375" style="2" customWidth="1"/>
    <col min="16137" max="16137" width="1.7109375" style="2" bestFit="1" customWidth="1"/>
    <col min="16138" max="16138" width="10.7109375" style="2" customWidth="1"/>
    <col min="16139" max="16139" width="2" style="2" bestFit="1" customWidth="1"/>
    <col min="16140" max="16140" width="12.140625" style="2" customWidth="1"/>
    <col min="16141" max="16154" width="9.140625" style="2"/>
    <col min="16155" max="16155" width="10.140625" style="2" bestFit="1" customWidth="1"/>
    <col min="16156" max="16384" width="9.140625" style="2"/>
  </cols>
  <sheetData>
    <row r="1" spans="1:31" ht="10.5" customHeight="1">
      <c r="A1" s="1"/>
      <c r="B1" s="1"/>
      <c r="C1" s="1"/>
      <c r="D1" s="1"/>
      <c r="E1" s="1"/>
      <c r="F1" s="1"/>
      <c r="G1" s="1"/>
    </row>
    <row r="2" spans="1:31" ht="38.25" customHeight="1">
      <c r="A2" s="1"/>
      <c r="B2" s="3"/>
      <c r="C2" s="4" t="s">
        <v>0</v>
      </c>
      <c r="D2" s="4"/>
      <c r="E2" s="4"/>
      <c r="F2" s="4"/>
      <c r="G2" s="4"/>
      <c r="H2" s="4"/>
      <c r="I2" s="4"/>
      <c r="J2" s="4"/>
      <c r="K2" s="4"/>
      <c r="L2" s="5"/>
    </row>
    <row r="3" spans="1:31" ht="12.75" customHeight="1">
      <c r="A3" s="1"/>
      <c r="B3" s="6" t="s">
        <v>1</v>
      </c>
      <c r="C3" s="7"/>
      <c r="D3" s="7"/>
      <c r="E3" s="7"/>
      <c r="F3" s="7"/>
      <c r="G3" s="7"/>
      <c r="H3" s="8"/>
      <c r="I3" s="8"/>
      <c r="J3" s="8"/>
      <c r="K3" s="8"/>
      <c r="L3" s="9"/>
      <c r="AA3" s="2" t="s">
        <v>2</v>
      </c>
      <c r="AB3" s="2">
        <v>8.4000000000000005E-2</v>
      </c>
      <c r="AD3" s="2" t="s">
        <v>3</v>
      </c>
      <c r="AE3" s="2">
        <v>24</v>
      </c>
    </row>
    <row r="4" spans="1:31" ht="12.75" customHeight="1">
      <c r="A4" s="1"/>
      <c r="B4" s="10"/>
      <c r="C4" s="11"/>
      <c r="D4" s="11"/>
      <c r="E4" s="11"/>
      <c r="F4" s="11"/>
      <c r="G4" s="11"/>
      <c r="H4" s="12"/>
      <c r="I4" s="12"/>
      <c r="J4" s="12"/>
      <c r="K4" s="12"/>
      <c r="L4" s="13"/>
      <c r="AA4" s="2" t="s">
        <v>4</v>
      </c>
      <c r="AB4" s="2">
        <v>0.16700000000000001</v>
      </c>
      <c r="AD4" s="2" t="s">
        <v>5</v>
      </c>
      <c r="AE4" s="2">
        <v>48</v>
      </c>
    </row>
    <row r="5" spans="1:31" s="18" customFormat="1" ht="12" customHeight="1">
      <c r="A5" s="14"/>
      <c r="B5" s="15"/>
      <c r="C5" s="16" t="s">
        <v>6</v>
      </c>
      <c r="D5" s="16"/>
      <c r="E5" s="16"/>
      <c r="F5" s="16"/>
      <c r="G5" s="16"/>
      <c r="H5" s="16" t="s">
        <v>7</v>
      </c>
      <c r="I5" s="16"/>
      <c r="J5" s="16"/>
      <c r="K5" s="16"/>
      <c r="L5" s="17"/>
      <c r="AA5" s="2" t="s">
        <v>8</v>
      </c>
      <c r="AB5" s="2">
        <v>0.25</v>
      </c>
      <c r="AC5" s="2"/>
      <c r="AD5" s="2" t="s">
        <v>9</v>
      </c>
      <c r="AE5" s="2">
        <v>60</v>
      </c>
    </row>
    <row r="6" spans="1:31" s="18" customFormat="1" ht="12" customHeight="1">
      <c r="A6" s="14"/>
      <c r="B6" s="19" t="s">
        <v>10</v>
      </c>
      <c r="C6" s="20" t="s">
        <v>11</v>
      </c>
      <c r="D6" s="21" t="s">
        <v>12</v>
      </c>
      <c r="E6" s="22"/>
      <c r="F6" s="23"/>
      <c r="G6" s="20" t="s">
        <v>13</v>
      </c>
      <c r="H6" s="20" t="s">
        <v>11</v>
      </c>
      <c r="I6" s="24" t="s">
        <v>12</v>
      </c>
      <c r="J6" s="25"/>
      <c r="K6" s="26"/>
      <c r="L6" s="27" t="s">
        <v>13</v>
      </c>
      <c r="AA6" s="2" t="s">
        <v>14</v>
      </c>
      <c r="AB6" s="2">
        <v>0.33400000000000002</v>
      </c>
      <c r="AC6" s="2"/>
      <c r="AD6" s="2" t="s">
        <v>15</v>
      </c>
      <c r="AE6" s="2">
        <v>72</v>
      </c>
    </row>
    <row r="7" spans="1:31" s="18" customFormat="1" ht="12" customHeight="1">
      <c r="A7" s="14"/>
      <c r="B7" s="28" t="s">
        <v>16</v>
      </c>
      <c r="C7" s="29">
        <v>1</v>
      </c>
      <c r="D7" s="29" t="s">
        <v>17</v>
      </c>
      <c r="E7" s="30">
        <v>0.13700000000000001</v>
      </c>
      <c r="F7" s="29" t="s">
        <v>18</v>
      </c>
      <c r="G7" s="31">
        <f>IF(C7&gt;0,PRODUCT(C7,E7),"")</f>
        <v>0.13700000000000001</v>
      </c>
      <c r="H7" s="29">
        <f>C7</f>
        <v>1</v>
      </c>
      <c r="I7" s="29" t="s">
        <v>17</v>
      </c>
      <c r="J7" s="30">
        <v>0.36</v>
      </c>
      <c r="K7" s="29" t="s">
        <v>18</v>
      </c>
      <c r="L7" s="31">
        <f t="shared" ref="L7:L34" si="0">IF(H7&gt;0,PRODUCT(H7,J7),"")</f>
        <v>0.36</v>
      </c>
      <c r="AA7" s="2" t="s">
        <v>19</v>
      </c>
      <c r="AB7" s="2">
        <v>0.41699999999999998</v>
      </c>
      <c r="AD7" s="18" t="s">
        <v>20</v>
      </c>
      <c r="AE7" s="18">
        <v>90</v>
      </c>
    </row>
    <row r="8" spans="1:31" s="18" customFormat="1" ht="12" customHeight="1">
      <c r="A8" s="14"/>
      <c r="B8" s="32" t="s">
        <v>21</v>
      </c>
      <c r="C8" s="33">
        <v>0</v>
      </c>
      <c r="D8" s="33" t="s">
        <v>17</v>
      </c>
      <c r="E8" s="31">
        <v>0</v>
      </c>
      <c r="F8" s="33" t="s">
        <v>18</v>
      </c>
      <c r="G8" s="31" t="str">
        <f>IF(C8&gt;0,PRODUCT(C8,E8),"")</f>
        <v/>
      </c>
      <c r="H8" s="33">
        <f>C8</f>
        <v>0</v>
      </c>
      <c r="I8" s="33" t="s">
        <v>17</v>
      </c>
      <c r="J8" s="31">
        <v>0</v>
      </c>
      <c r="K8" s="33" t="s">
        <v>18</v>
      </c>
      <c r="L8" s="31" t="str">
        <f t="shared" si="0"/>
        <v/>
      </c>
      <c r="AA8" s="2" t="s">
        <v>22</v>
      </c>
      <c r="AB8" s="2">
        <v>0.5</v>
      </c>
    </row>
    <row r="9" spans="1:31" s="18" customFormat="1" ht="12" customHeight="1">
      <c r="A9" s="14"/>
      <c r="B9" s="32" t="s">
        <v>23</v>
      </c>
      <c r="C9" s="34">
        <v>0</v>
      </c>
      <c r="D9" s="33" t="s">
        <v>17</v>
      </c>
      <c r="E9" s="31">
        <v>5.0000000000000001E-3</v>
      </c>
      <c r="F9" s="33" t="s">
        <v>18</v>
      </c>
      <c r="G9" s="31" t="str">
        <f>IF(C9&gt;0,PRODUCT(C9,E9),"")</f>
        <v/>
      </c>
      <c r="H9" s="34">
        <f>C9</f>
        <v>0</v>
      </c>
      <c r="I9" s="33" t="s">
        <v>17</v>
      </c>
      <c r="J9" s="31">
        <v>1.0999999999999999E-2</v>
      </c>
      <c r="K9" s="33" t="s">
        <v>18</v>
      </c>
      <c r="L9" s="31" t="str">
        <f>IF(H9&gt;0,PRODUCT(H9,J9),"")</f>
        <v/>
      </c>
      <c r="AA9" s="2" t="s">
        <v>24</v>
      </c>
      <c r="AB9" s="2">
        <v>0.75</v>
      </c>
    </row>
    <row r="10" spans="1:31" s="18" customFormat="1" ht="12" customHeight="1">
      <c r="A10" s="14"/>
      <c r="B10" s="35" t="s">
        <v>25</v>
      </c>
      <c r="C10" s="36">
        <v>0</v>
      </c>
      <c r="D10" s="33" t="s">
        <v>17</v>
      </c>
      <c r="E10" s="37">
        <v>9.2999999999999999E-2</v>
      </c>
      <c r="F10" s="33" t="s">
        <v>18</v>
      </c>
      <c r="G10" s="31" t="str">
        <f>IF(C10&gt;0,PRODUCT(C10,E10),"")</f>
        <v/>
      </c>
      <c r="H10" s="34">
        <f>C10</f>
        <v>0</v>
      </c>
      <c r="I10" s="33" t="s">
        <v>17</v>
      </c>
      <c r="J10" s="37">
        <v>0.13600000000000001</v>
      </c>
      <c r="K10" s="33" t="s">
        <v>18</v>
      </c>
      <c r="L10" s="38" t="str">
        <f>IF(H10&gt;0,PRODUCT(H10,J10),"")</f>
        <v/>
      </c>
      <c r="AA10" s="2" t="s">
        <v>26</v>
      </c>
      <c r="AB10" s="2">
        <v>1</v>
      </c>
    </row>
    <row r="11" spans="1:31" s="18" customFormat="1" ht="12" customHeight="1">
      <c r="A11" s="14"/>
      <c r="B11" s="35" t="s">
        <v>27</v>
      </c>
      <c r="C11" s="36">
        <v>0</v>
      </c>
      <c r="D11" s="33" t="s">
        <v>17</v>
      </c>
      <c r="E11" s="37">
        <v>9.8000000000000004E-2</v>
      </c>
      <c r="F11" s="33" t="s">
        <v>18</v>
      </c>
      <c r="G11" s="31" t="str">
        <f>IF(C11&gt;0,PRODUCT(C11,E11),"")</f>
        <v/>
      </c>
      <c r="H11" s="34">
        <f>C11</f>
        <v>0</v>
      </c>
      <c r="I11" s="33" t="s">
        <v>17</v>
      </c>
      <c r="J11" s="37">
        <v>0.155</v>
      </c>
      <c r="K11" s="33" t="s">
        <v>18</v>
      </c>
      <c r="L11" s="38" t="str">
        <f>IF(H11&gt;0,PRODUCT(H11,J11),"")</f>
        <v/>
      </c>
      <c r="AA11" s="2" t="s">
        <v>28</v>
      </c>
      <c r="AB11" s="2">
        <v>1.5</v>
      </c>
    </row>
    <row r="12" spans="1:31" s="18" customFormat="1" ht="12" customHeight="1">
      <c r="A12" s="14"/>
      <c r="B12" s="39" t="s">
        <v>29</v>
      </c>
      <c r="C12" s="40"/>
      <c r="D12" s="40"/>
      <c r="E12" s="40"/>
      <c r="F12" s="40"/>
      <c r="G12" s="40"/>
      <c r="H12" s="40"/>
      <c r="I12" s="40"/>
      <c r="J12" s="40"/>
      <c r="K12" s="40"/>
      <c r="L12" s="41"/>
      <c r="AA12" s="2" t="s">
        <v>30</v>
      </c>
      <c r="AB12" s="2">
        <v>2</v>
      </c>
    </row>
    <row r="13" spans="1:31" s="18" customFormat="1" ht="12" customHeight="1">
      <c r="A13" s="14"/>
      <c r="B13" s="42" t="s">
        <v>31</v>
      </c>
      <c r="C13" s="43">
        <v>1</v>
      </c>
      <c r="D13" s="44" t="s">
        <v>17</v>
      </c>
      <c r="E13" s="45">
        <v>1.4999999999999999E-2</v>
      </c>
      <c r="F13" s="44" t="s">
        <v>18</v>
      </c>
      <c r="G13" s="45">
        <f t="shared" ref="G13:G20" si="1">IF(C13&gt;0,PRODUCT(C13,E13),"")</f>
        <v>1.4999999999999999E-2</v>
      </c>
      <c r="H13" s="46">
        <f t="shared" ref="H13:H20" si="2">C13</f>
        <v>1</v>
      </c>
      <c r="I13" s="44" t="s">
        <v>17</v>
      </c>
      <c r="J13" s="45">
        <v>0.04</v>
      </c>
      <c r="K13" s="44" t="s">
        <v>18</v>
      </c>
      <c r="L13" s="47">
        <f t="shared" ref="L13:L20" si="3">IF(H13&gt;0,PRODUCT(H13,J13),"")</f>
        <v>0.04</v>
      </c>
      <c r="AA13" s="18" t="s">
        <v>32</v>
      </c>
      <c r="AB13" s="18">
        <v>3</v>
      </c>
    </row>
    <row r="14" spans="1:31" s="18" customFormat="1" ht="12" customHeight="1">
      <c r="A14" s="14"/>
      <c r="B14" s="48" t="s">
        <v>33</v>
      </c>
      <c r="C14" s="49">
        <v>0</v>
      </c>
      <c r="D14" s="50" t="s">
        <v>17</v>
      </c>
      <c r="E14" s="51">
        <v>1.4999999999999999E-2</v>
      </c>
      <c r="F14" s="50" t="s">
        <v>18</v>
      </c>
      <c r="G14" s="51" t="str">
        <f t="shared" si="1"/>
        <v/>
      </c>
      <c r="H14" s="52">
        <f t="shared" si="2"/>
        <v>0</v>
      </c>
      <c r="I14" s="50" t="s">
        <v>17</v>
      </c>
      <c r="J14" s="51">
        <v>0.04</v>
      </c>
      <c r="K14" s="50" t="s">
        <v>18</v>
      </c>
      <c r="L14" s="47" t="str">
        <f t="shared" si="3"/>
        <v/>
      </c>
      <c r="AA14" s="18" t="s">
        <v>34</v>
      </c>
      <c r="AB14" s="18">
        <v>4</v>
      </c>
    </row>
    <row r="15" spans="1:31" s="18" customFormat="1" ht="12" customHeight="1">
      <c r="A15" s="14"/>
      <c r="B15" s="48" t="s">
        <v>35</v>
      </c>
      <c r="C15" s="49">
        <v>0</v>
      </c>
      <c r="D15" s="50" t="s">
        <v>17</v>
      </c>
      <c r="E15" s="51">
        <v>2.8000000000000001E-2</v>
      </c>
      <c r="F15" s="50" t="s">
        <v>18</v>
      </c>
      <c r="G15" s="51" t="str">
        <f t="shared" si="1"/>
        <v/>
      </c>
      <c r="H15" s="52">
        <f t="shared" si="2"/>
        <v>0</v>
      </c>
      <c r="I15" s="50" t="s">
        <v>17</v>
      </c>
      <c r="J15" s="51">
        <v>6.8000000000000005E-2</v>
      </c>
      <c r="K15" s="50" t="s">
        <v>18</v>
      </c>
      <c r="L15" s="47" t="str">
        <f t="shared" si="3"/>
        <v/>
      </c>
      <c r="AA15" s="2"/>
      <c r="AB15" s="2"/>
    </row>
    <row r="16" spans="1:31" s="18" customFormat="1" ht="12" customHeight="1">
      <c r="A16" s="14"/>
      <c r="B16" s="48" t="s">
        <v>36</v>
      </c>
      <c r="C16" s="49">
        <v>0</v>
      </c>
      <c r="D16" s="50" t="s">
        <v>17</v>
      </c>
      <c r="E16" s="51">
        <v>2.8000000000000001E-2</v>
      </c>
      <c r="F16" s="50" t="s">
        <v>18</v>
      </c>
      <c r="G16" s="51" t="str">
        <f t="shared" si="1"/>
        <v/>
      </c>
      <c r="H16" s="52">
        <f t="shared" si="2"/>
        <v>0</v>
      </c>
      <c r="I16" s="50" t="s">
        <v>17</v>
      </c>
      <c r="J16" s="51">
        <v>6.8000000000000005E-2</v>
      </c>
      <c r="K16" s="50" t="s">
        <v>18</v>
      </c>
      <c r="L16" s="47" t="str">
        <f t="shared" si="3"/>
        <v/>
      </c>
      <c r="AA16" s="2"/>
      <c r="AB16" s="2"/>
    </row>
    <row r="17" spans="1:28" s="18" customFormat="1" ht="12" customHeight="1">
      <c r="A17" s="14"/>
      <c r="B17" s="48" t="s">
        <v>37</v>
      </c>
      <c r="C17" s="49">
        <v>0</v>
      </c>
      <c r="D17" s="50" t="s">
        <v>17</v>
      </c>
      <c r="E17" s="51">
        <v>1.4999999999999999E-2</v>
      </c>
      <c r="F17" s="50" t="s">
        <v>18</v>
      </c>
      <c r="G17" s="51" t="str">
        <f t="shared" si="1"/>
        <v/>
      </c>
      <c r="H17" s="52">
        <f t="shared" si="2"/>
        <v>0</v>
      </c>
      <c r="I17" s="50" t="s">
        <v>17</v>
      </c>
      <c r="J17" s="51">
        <v>7.4999999999999997E-2</v>
      </c>
      <c r="K17" s="50" t="s">
        <v>18</v>
      </c>
      <c r="L17" s="47" t="str">
        <f t="shared" si="3"/>
        <v/>
      </c>
      <c r="AA17" s="2"/>
      <c r="AB17" s="2"/>
    </row>
    <row r="18" spans="1:28" s="18" customFormat="1" ht="12" customHeight="1">
      <c r="A18" s="14"/>
      <c r="B18" s="48" t="s">
        <v>38</v>
      </c>
      <c r="C18" s="49">
        <v>0</v>
      </c>
      <c r="D18" s="50" t="s">
        <v>17</v>
      </c>
      <c r="E18" s="51">
        <v>3.5000000000000003E-2</v>
      </c>
      <c r="F18" s="50" t="s">
        <v>18</v>
      </c>
      <c r="G18" s="51" t="str">
        <f t="shared" si="1"/>
        <v/>
      </c>
      <c r="H18" s="52">
        <f t="shared" si="2"/>
        <v>0</v>
      </c>
      <c r="I18" s="50" t="s">
        <v>17</v>
      </c>
      <c r="J18" s="51">
        <v>0.2</v>
      </c>
      <c r="K18" s="50" t="s">
        <v>18</v>
      </c>
      <c r="L18" s="47" t="str">
        <f t="shared" si="3"/>
        <v/>
      </c>
      <c r="AA18" s="2"/>
      <c r="AB18" s="2"/>
    </row>
    <row r="19" spans="1:28" s="18" customFormat="1" ht="12" customHeight="1">
      <c r="A19" s="14"/>
      <c r="B19" s="48" t="s">
        <v>39</v>
      </c>
      <c r="C19" s="52">
        <v>0</v>
      </c>
      <c r="D19" s="50" t="s">
        <v>17</v>
      </c>
      <c r="E19" s="51">
        <v>0</v>
      </c>
      <c r="F19" s="50" t="s">
        <v>18</v>
      </c>
      <c r="G19" s="51" t="str">
        <f t="shared" si="1"/>
        <v/>
      </c>
      <c r="H19" s="52">
        <f t="shared" si="2"/>
        <v>0</v>
      </c>
      <c r="I19" s="50" t="s">
        <v>17</v>
      </c>
      <c r="J19" s="53">
        <v>0.01</v>
      </c>
      <c r="K19" s="50" t="s">
        <v>18</v>
      </c>
      <c r="L19" s="47" t="str">
        <f t="shared" si="3"/>
        <v/>
      </c>
      <c r="AA19" s="2"/>
      <c r="AB19" s="2"/>
    </row>
    <row r="20" spans="1:28" s="18" customFormat="1" ht="12" customHeight="1">
      <c r="A20" s="14"/>
      <c r="B20" s="54" t="s">
        <v>40</v>
      </c>
      <c r="C20" s="55">
        <v>0</v>
      </c>
      <c r="D20" s="56" t="s">
        <v>17</v>
      </c>
      <c r="E20" s="57">
        <v>4.4999999999999998E-2</v>
      </c>
      <c r="F20" s="56" t="s">
        <v>18</v>
      </c>
      <c r="G20" s="57" t="str">
        <f t="shared" si="1"/>
        <v/>
      </c>
      <c r="H20" s="58">
        <f t="shared" si="2"/>
        <v>0</v>
      </c>
      <c r="I20" s="56" t="s">
        <v>17</v>
      </c>
      <c r="J20" s="57">
        <v>4.4999999999999998E-2</v>
      </c>
      <c r="K20" s="56" t="s">
        <v>18</v>
      </c>
      <c r="L20" s="59" t="str">
        <f t="shared" si="3"/>
        <v/>
      </c>
      <c r="AA20" s="2"/>
      <c r="AB20" s="2"/>
    </row>
    <row r="21" spans="1:28" s="18" customFormat="1" ht="12" customHeight="1">
      <c r="A21" s="14"/>
      <c r="B21" s="39" t="s">
        <v>41</v>
      </c>
      <c r="C21" s="40"/>
      <c r="D21" s="40"/>
      <c r="E21" s="40"/>
      <c r="F21" s="40"/>
      <c r="G21" s="40"/>
      <c r="H21" s="40"/>
      <c r="I21" s="40"/>
      <c r="J21" s="40"/>
      <c r="K21" s="40"/>
      <c r="L21" s="41"/>
      <c r="AA21" s="2"/>
      <c r="AB21" s="2"/>
    </row>
    <row r="22" spans="1:28" s="18" customFormat="1" ht="12" customHeight="1">
      <c r="A22" s="14"/>
      <c r="B22" s="42" t="s">
        <v>42</v>
      </c>
      <c r="C22" s="46">
        <v>0</v>
      </c>
      <c r="D22" s="44" t="s">
        <v>17</v>
      </c>
      <c r="E22" s="45">
        <v>0.03</v>
      </c>
      <c r="F22" s="44" t="s">
        <v>18</v>
      </c>
      <c r="G22" s="45" t="str">
        <f>IF(C22&gt;0,PRODUCT(C22,E22),"")</f>
        <v/>
      </c>
      <c r="H22" s="46">
        <f>C22</f>
        <v>0</v>
      </c>
      <c r="I22" s="44" t="s">
        <v>17</v>
      </c>
      <c r="J22" s="45">
        <v>0.158</v>
      </c>
      <c r="K22" s="44" t="s">
        <v>18</v>
      </c>
      <c r="L22" s="60" t="str">
        <f t="shared" si="0"/>
        <v/>
      </c>
    </row>
    <row r="23" spans="1:28" s="18" customFormat="1" ht="12" customHeight="1">
      <c r="A23" s="14"/>
      <c r="B23" s="48" t="s">
        <v>43</v>
      </c>
      <c r="C23" s="52">
        <v>0</v>
      </c>
      <c r="D23" s="50" t="s">
        <v>17</v>
      </c>
      <c r="E23" s="51">
        <v>0.04</v>
      </c>
      <c r="F23" s="50" t="s">
        <v>18</v>
      </c>
      <c r="G23" s="51" t="str">
        <f t="shared" ref="G23:G67" si="4">IF(C23&gt;0,PRODUCT(C23,E23),"")</f>
        <v/>
      </c>
      <c r="H23" s="52">
        <f t="shared" ref="H23:H34" si="5">C23</f>
        <v>0</v>
      </c>
      <c r="I23" s="50" t="s">
        <v>17</v>
      </c>
      <c r="J23" s="51">
        <v>5.6000000000000001E-2</v>
      </c>
      <c r="K23" s="50" t="s">
        <v>18</v>
      </c>
      <c r="L23" s="47" t="str">
        <f t="shared" si="0"/>
        <v/>
      </c>
    </row>
    <row r="24" spans="1:28" s="18" customFormat="1" ht="12" customHeight="1">
      <c r="A24" s="14"/>
      <c r="B24" s="48" t="s">
        <v>44</v>
      </c>
      <c r="C24" s="52">
        <v>0</v>
      </c>
      <c r="D24" s="50" t="s">
        <v>17</v>
      </c>
      <c r="E24" s="51">
        <v>0.04</v>
      </c>
      <c r="F24" s="50" t="s">
        <v>18</v>
      </c>
      <c r="G24" s="51" t="str">
        <f t="shared" si="4"/>
        <v/>
      </c>
      <c r="H24" s="52">
        <f t="shared" si="5"/>
        <v>0</v>
      </c>
      <c r="I24" s="50" t="s">
        <v>17</v>
      </c>
      <c r="J24" s="51">
        <v>5.6000000000000001E-2</v>
      </c>
      <c r="K24" s="50" t="s">
        <v>18</v>
      </c>
      <c r="L24" s="47" t="str">
        <f t="shared" si="0"/>
        <v/>
      </c>
    </row>
    <row r="25" spans="1:28" s="18" customFormat="1" ht="12" customHeight="1">
      <c r="A25" s="14"/>
      <c r="B25" s="48" t="s">
        <v>45</v>
      </c>
      <c r="C25" s="52">
        <v>0</v>
      </c>
      <c r="D25" s="50" t="s">
        <v>17</v>
      </c>
      <c r="E25" s="51">
        <v>2E-3</v>
      </c>
      <c r="F25" s="50" t="s">
        <v>18</v>
      </c>
      <c r="G25" s="51" t="str">
        <f t="shared" si="4"/>
        <v/>
      </c>
      <c r="H25" s="52">
        <f t="shared" si="5"/>
        <v>0</v>
      </c>
      <c r="I25" s="50" t="s">
        <v>17</v>
      </c>
      <c r="J25" s="51">
        <v>1.7999999999999999E-2</v>
      </c>
      <c r="K25" s="50" t="s">
        <v>18</v>
      </c>
      <c r="L25" s="47" t="str">
        <f t="shared" si="0"/>
        <v/>
      </c>
    </row>
    <row r="26" spans="1:28" s="18" customFormat="1" ht="12" customHeight="1">
      <c r="A26" s="14"/>
      <c r="B26" s="48" t="s">
        <v>46</v>
      </c>
      <c r="C26" s="52">
        <v>0</v>
      </c>
      <c r="D26" s="50" t="s">
        <v>17</v>
      </c>
      <c r="E26" s="51">
        <v>2E-3</v>
      </c>
      <c r="F26" s="50" t="s">
        <v>18</v>
      </c>
      <c r="G26" s="51" t="str">
        <f t="shared" si="4"/>
        <v/>
      </c>
      <c r="H26" s="52">
        <f t="shared" si="5"/>
        <v>0</v>
      </c>
      <c r="I26" s="50" t="s">
        <v>17</v>
      </c>
      <c r="J26" s="51">
        <v>1.7999999999999999E-2</v>
      </c>
      <c r="K26" s="50" t="s">
        <v>18</v>
      </c>
      <c r="L26" s="47" t="str">
        <f t="shared" si="0"/>
        <v/>
      </c>
    </row>
    <row r="27" spans="1:28" s="18" customFormat="1" ht="12" customHeight="1">
      <c r="A27" s="14"/>
      <c r="B27" s="48" t="s">
        <v>47</v>
      </c>
      <c r="C27" s="52">
        <v>0</v>
      </c>
      <c r="D27" s="50" t="s">
        <v>17</v>
      </c>
      <c r="E27" s="51">
        <v>0.04</v>
      </c>
      <c r="F27" s="50" t="s">
        <v>18</v>
      </c>
      <c r="G27" s="51" t="str">
        <f t="shared" si="4"/>
        <v/>
      </c>
      <c r="H27" s="52">
        <f t="shared" si="5"/>
        <v>0</v>
      </c>
      <c r="I27" s="50" t="s">
        <v>17</v>
      </c>
      <c r="J27" s="51">
        <v>5.6000000000000001E-2</v>
      </c>
      <c r="K27" s="50" t="s">
        <v>18</v>
      </c>
      <c r="L27" s="47" t="str">
        <f t="shared" si="0"/>
        <v/>
      </c>
    </row>
    <row r="28" spans="1:28" s="18" customFormat="1" ht="12" customHeight="1">
      <c r="A28" s="14"/>
      <c r="B28" s="48" t="s">
        <v>48</v>
      </c>
      <c r="C28" s="52">
        <v>0</v>
      </c>
      <c r="D28" s="50" t="s">
        <v>17</v>
      </c>
      <c r="E28" s="51">
        <v>0.04</v>
      </c>
      <c r="F28" s="50" t="s">
        <v>18</v>
      </c>
      <c r="G28" s="51" t="str">
        <f t="shared" si="4"/>
        <v/>
      </c>
      <c r="H28" s="52">
        <f t="shared" si="5"/>
        <v>0</v>
      </c>
      <c r="I28" s="50" t="s">
        <v>17</v>
      </c>
      <c r="J28" s="51">
        <v>5.6000000000000001E-2</v>
      </c>
      <c r="K28" s="50" t="s">
        <v>18</v>
      </c>
      <c r="L28" s="47" t="str">
        <f t="shared" si="0"/>
        <v/>
      </c>
    </row>
    <row r="29" spans="1:28" s="18" customFormat="1" ht="12" customHeight="1">
      <c r="A29" s="14"/>
      <c r="B29" s="48" t="s">
        <v>49</v>
      </c>
      <c r="C29" s="52">
        <v>0</v>
      </c>
      <c r="D29" s="50" t="s">
        <v>17</v>
      </c>
      <c r="E29" s="51">
        <v>2.5000000000000001E-2</v>
      </c>
      <c r="F29" s="50" t="s">
        <v>18</v>
      </c>
      <c r="G29" s="51" t="str">
        <f t="shared" si="4"/>
        <v/>
      </c>
      <c r="H29" s="52">
        <f t="shared" si="5"/>
        <v>0</v>
      </c>
      <c r="I29" s="50" t="s">
        <v>17</v>
      </c>
      <c r="J29" s="51">
        <v>6.5000000000000002E-2</v>
      </c>
      <c r="K29" s="50" t="s">
        <v>18</v>
      </c>
      <c r="L29" s="47" t="str">
        <f t="shared" si="0"/>
        <v/>
      </c>
    </row>
    <row r="30" spans="1:28" s="18" customFormat="1" ht="12" customHeight="1">
      <c r="A30" s="14"/>
      <c r="B30" s="48" t="s">
        <v>50</v>
      </c>
      <c r="C30" s="52">
        <v>0</v>
      </c>
      <c r="D30" s="50" t="s">
        <v>17</v>
      </c>
      <c r="E30" s="51">
        <v>0.04</v>
      </c>
      <c r="F30" s="50" t="s">
        <v>18</v>
      </c>
      <c r="G30" s="51" t="str">
        <f t="shared" si="4"/>
        <v/>
      </c>
      <c r="H30" s="52">
        <f t="shared" si="5"/>
        <v>0</v>
      </c>
      <c r="I30" s="50" t="s">
        <v>17</v>
      </c>
      <c r="J30" s="51">
        <v>5.6000000000000001E-2</v>
      </c>
      <c r="K30" s="50" t="s">
        <v>18</v>
      </c>
      <c r="L30" s="47" t="str">
        <f t="shared" si="0"/>
        <v/>
      </c>
    </row>
    <row r="31" spans="1:28" s="18" customFormat="1" ht="12" customHeight="1">
      <c r="A31" s="14"/>
      <c r="B31" s="48" t="s">
        <v>51</v>
      </c>
      <c r="C31" s="52">
        <v>0</v>
      </c>
      <c r="D31" s="50" t="s">
        <v>17</v>
      </c>
      <c r="E31" s="51">
        <v>2E-3</v>
      </c>
      <c r="F31" s="50" t="s">
        <v>18</v>
      </c>
      <c r="G31" s="51" t="str">
        <f t="shared" si="4"/>
        <v/>
      </c>
      <c r="H31" s="52">
        <f t="shared" si="5"/>
        <v>0</v>
      </c>
      <c r="I31" s="50" t="s">
        <v>17</v>
      </c>
      <c r="J31" s="51">
        <v>1.7999999999999999E-2</v>
      </c>
      <c r="K31" s="50" t="s">
        <v>18</v>
      </c>
      <c r="L31" s="47" t="str">
        <f t="shared" si="0"/>
        <v/>
      </c>
    </row>
    <row r="32" spans="1:28" s="18" customFormat="1" ht="12" customHeight="1" thickBot="1">
      <c r="A32" s="14"/>
      <c r="B32" s="61" t="s">
        <v>52</v>
      </c>
      <c r="C32" s="62">
        <v>0</v>
      </c>
      <c r="D32" s="63" t="s">
        <v>17</v>
      </c>
      <c r="E32" s="64">
        <v>2.5000000000000001E-2</v>
      </c>
      <c r="F32" s="63" t="s">
        <v>18</v>
      </c>
      <c r="G32" s="64" t="str">
        <f t="shared" si="4"/>
        <v/>
      </c>
      <c r="H32" s="62">
        <f t="shared" si="5"/>
        <v>0</v>
      </c>
      <c r="I32" s="63" t="s">
        <v>17</v>
      </c>
      <c r="J32" s="64">
        <v>6.4000000000000001E-2</v>
      </c>
      <c r="K32" s="63" t="s">
        <v>18</v>
      </c>
      <c r="L32" s="65" t="str">
        <f t="shared" si="0"/>
        <v/>
      </c>
    </row>
    <row r="33" spans="1:12" s="18" customFormat="1" ht="12" customHeight="1">
      <c r="A33" s="14"/>
      <c r="B33" s="66" t="s">
        <v>53</v>
      </c>
      <c r="C33" s="67">
        <v>0</v>
      </c>
      <c r="D33" s="68" t="s">
        <v>17</v>
      </c>
      <c r="E33" s="69">
        <v>0</v>
      </c>
      <c r="F33" s="68" t="s">
        <v>18</v>
      </c>
      <c r="G33" s="70" t="str">
        <f t="shared" si="4"/>
        <v/>
      </c>
      <c r="H33" s="67">
        <f t="shared" si="5"/>
        <v>0</v>
      </c>
      <c r="I33" s="68" t="s">
        <v>17</v>
      </c>
      <c r="J33" s="69">
        <v>0</v>
      </c>
      <c r="K33" s="68" t="s">
        <v>18</v>
      </c>
      <c r="L33" s="71" t="str">
        <f t="shared" si="0"/>
        <v/>
      </c>
    </row>
    <row r="34" spans="1:12" s="18" customFormat="1" ht="12" customHeight="1">
      <c r="A34" s="14"/>
      <c r="B34" s="54" t="s">
        <v>54</v>
      </c>
      <c r="C34" s="58">
        <v>0</v>
      </c>
      <c r="D34" s="56" t="s">
        <v>17</v>
      </c>
      <c r="E34" s="57">
        <v>0.02</v>
      </c>
      <c r="F34" s="56" t="s">
        <v>18</v>
      </c>
      <c r="G34" s="57" t="str">
        <f t="shared" si="4"/>
        <v/>
      </c>
      <c r="H34" s="58">
        <f t="shared" si="5"/>
        <v>0</v>
      </c>
      <c r="I34" s="56" t="s">
        <v>17</v>
      </c>
      <c r="J34" s="72">
        <v>0.02</v>
      </c>
      <c r="K34" s="56" t="s">
        <v>18</v>
      </c>
      <c r="L34" s="59" t="str">
        <f t="shared" si="0"/>
        <v/>
      </c>
    </row>
    <row r="35" spans="1:12" s="18" customFormat="1" ht="12" customHeight="1">
      <c r="A35" s="14"/>
      <c r="B35" s="39" t="s">
        <v>55</v>
      </c>
      <c r="C35" s="40"/>
      <c r="D35" s="40"/>
      <c r="E35" s="40"/>
      <c r="F35" s="40"/>
      <c r="G35" s="40"/>
      <c r="H35" s="40"/>
      <c r="I35" s="40"/>
      <c r="J35" s="40"/>
      <c r="K35" s="40"/>
      <c r="L35" s="41"/>
    </row>
    <row r="36" spans="1:12" s="18" customFormat="1" ht="12" customHeight="1">
      <c r="A36" s="14"/>
      <c r="B36" s="73" t="s">
        <v>56</v>
      </c>
      <c r="C36" s="34">
        <v>0</v>
      </c>
      <c r="D36" s="33" t="s">
        <v>17</v>
      </c>
      <c r="E36" s="74">
        <v>2E-3</v>
      </c>
      <c r="F36" s="33" t="s">
        <v>18</v>
      </c>
      <c r="G36" s="31" t="str">
        <f t="shared" si="4"/>
        <v/>
      </c>
      <c r="H36" s="75"/>
      <c r="I36" s="76"/>
      <c r="J36" s="76"/>
      <c r="K36" s="76"/>
      <c r="L36" s="77"/>
    </row>
    <row r="37" spans="1:12" s="18" customFormat="1" ht="12" customHeight="1">
      <c r="A37" s="14"/>
      <c r="B37" s="73" t="s">
        <v>57</v>
      </c>
      <c r="C37" s="34">
        <v>0</v>
      </c>
      <c r="D37" s="33" t="s">
        <v>17</v>
      </c>
      <c r="E37" s="74">
        <v>2E-3</v>
      </c>
      <c r="F37" s="33" t="s">
        <v>18</v>
      </c>
      <c r="G37" s="31" t="str">
        <f>IF(C37&gt;0,PRODUCT(C37,E37),"")</f>
        <v/>
      </c>
      <c r="H37" s="78"/>
      <c r="I37" s="79"/>
      <c r="J37" s="79"/>
      <c r="K37" s="79"/>
      <c r="L37" s="80"/>
    </row>
    <row r="38" spans="1:12" s="18" customFormat="1" ht="12" customHeight="1">
      <c r="A38" s="14"/>
      <c r="B38" s="73" t="s">
        <v>58</v>
      </c>
      <c r="C38" s="81">
        <v>0</v>
      </c>
      <c r="D38" s="33" t="s">
        <v>17</v>
      </c>
      <c r="E38" s="74">
        <v>1.7000000000000001E-2</v>
      </c>
      <c r="F38" s="33" t="s">
        <v>18</v>
      </c>
      <c r="G38" s="31" t="str">
        <f t="shared" si="4"/>
        <v/>
      </c>
      <c r="H38" s="78"/>
      <c r="I38" s="79"/>
      <c r="J38" s="79"/>
      <c r="K38" s="79"/>
      <c r="L38" s="80"/>
    </row>
    <row r="39" spans="1:12" s="18" customFormat="1" ht="12" customHeight="1">
      <c r="A39" s="14"/>
      <c r="B39" s="48" t="s">
        <v>59</v>
      </c>
      <c r="C39" s="82">
        <v>0</v>
      </c>
      <c r="D39" s="33" t="s">
        <v>17</v>
      </c>
      <c r="E39" s="31">
        <v>2.9999999999999997E-4</v>
      </c>
      <c r="F39" s="33" t="s">
        <v>18</v>
      </c>
      <c r="G39" s="31" t="str">
        <f t="shared" si="4"/>
        <v/>
      </c>
      <c r="H39" s="78"/>
      <c r="I39" s="79"/>
      <c r="J39" s="79"/>
      <c r="K39" s="79"/>
      <c r="L39" s="80"/>
    </row>
    <row r="40" spans="1:12" s="18" customFormat="1" ht="12" customHeight="1">
      <c r="A40" s="14"/>
      <c r="B40" s="48" t="s">
        <v>60</v>
      </c>
      <c r="C40" s="82">
        <v>2</v>
      </c>
      <c r="D40" s="33" t="s">
        <v>17</v>
      </c>
      <c r="E40" s="31">
        <v>2.9999999999999997E-4</v>
      </c>
      <c r="F40" s="33" t="s">
        <v>18</v>
      </c>
      <c r="G40" s="31">
        <f t="shared" si="4"/>
        <v>5.9999999999999995E-4</v>
      </c>
      <c r="H40" s="78"/>
      <c r="I40" s="79"/>
      <c r="J40" s="79"/>
      <c r="K40" s="79"/>
      <c r="L40" s="80"/>
    </row>
    <row r="41" spans="1:12" s="18" customFormat="1" ht="12" customHeight="1">
      <c r="A41" s="14"/>
      <c r="B41" s="48" t="s">
        <v>61</v>
      </c>
      <c r="C41" s="82">
        <v>0</v>
      </c>
      <c r="D41" s="33" t="s">
        <v>17</v>
      </c>
      <c r="E41" s="31">
        <v>2.9999999999999997E-4</v>
      </c>
      <c r="F41" s="33" t="s">
        <v>18</v>
      </c>
      <c r="G41" s="31" t="str">
        <f t="shared" si="4"/>
        <v/>
      </c>
      <c r="H41" s="78"/>
      <c r="I41" s="79"/>
      <c r="J41" s="79"/>
      <c r="K41" s="79"/>
      <c r="L41" s="80"/>
    </row>
    <row r="42" spans="1:12" s="18" customFormat="1" ht="12" customHeight="1">
      <c r="A42" s="14"/>
      <c r="B42" s="48" t="s">
        <v>62</v>
      </c>
      <c r="C42" s="82">
        <v>0</v>
      </c>
      <c r="D42" s="33" t="s">
        <v>17</v>
      </c>
      <c r="E42" s="31">
        <v>2.9999999999999997E-4</v>
      </c>
      <c r="F42" s="33" t="s">
        <v>18</v>
      </c>
      <c r="G42" s="31" t="str">
        <f t="shared" si="4"/>
        <v/>
      </c>
      <c r="H42" s="78"/>
      <c r="I42" s="79"/>
      <c r="J42" s="79"/>
      <c r="K42" s="79"/>
      <c r="L42" s="80"/>
    </row>
    <row r="43" spans="1:12" s="18" customFormat="1" ht="12" customHeight="1">
      <c r="A43" s="14"/>
      <c r="B43" s="48" t="s">
        <v>63</v>
      </c>
      <c r="C43" s="82">
        <v>1</v>
      </c>
      <c r="D43" s="33" t="s">
        <v>17</v>
      </c>
      <c r="E43" s="31">
        <v>2.9999999999999997E-4</v>
      </c>
      <c r="F43" s="33" t="s">
        <v>18</v>
      </c>
      <c r="G43" s="31">
        <f t="shared" si="4"/>
        <v>2.9999999999999997E-4</v>
      </c>
      <c r="H43" s="78"/>
      <c r="I43" s="79"/>
      <c r="J43" s="79"/>
      <c r="K43" s="79"/>
      <c r="L43" s="80"/>
    </row>
    <row r="44" spans="1:12" s="18" customFormat="1" ht="12" customHeight="1">
      <c r="A44" s="14"/>
      <c r="B44" s="48" t="s">
        <v>64</v>
      </c>
      <c r="C44" s="82">
        <v>0</v>
      </c>
      <c r="D44" s="33" t="s">
        <v>17</v>
      </c>
      <c r="E44" s="31">
        <v>2.9999999999999997E-4</v>
      </c>
      <c r="F44" s="33" t="s">
        <v>18</v>
      </c>
      <c r="G44" s="31" t="str">
        <f t="shared" si="4"/>
        <v/>
      </c>
      <c r="H44" s="78"/>
      <c r="I44" s="79"/>
      <c r="J44" s="79"/>
      <c r="K44" s="79"/>
      <c r="L44" s="80"/>
    </row>
    <row r="45" spans="1:12" s="18" customFormat="1" ht="12" customHeight="1">
      <c r="A45" s="14"/>
      <c r="B45" s="48" t="s">
        <v>65</v>
      </c>
      <c r="C45" s="82">
        <v>0</v>
      </c>
      <c r="D45" s="33" t="s">
        <v>17</v>
      </c>
      <c r="E45" s="31">
        <v>2.9999999999999997E-4</v>
      </c>
      <c r="F45" s="33" t="s">
        <v>18</v>
      </c>
      <c r="G45" s="31" t="str">
        <f t="shared" si="4"/>
        <v/>
      </c>
      <c r="H45" s="78"/>
      <c r="I45" s="79"/>
      <c r="J45" s="79"/>
      <c r="K45" s="79"/>
      <c r="L45" s="80"/>
    </row>
    <row r="46" spans="1:12" s="18" customFormat="1" ht="12" customHeight="1">
      <c r="A46" s="14"/>
      <c r="B46" s="48" t="s">
        <v>66</v>
      </c>
      <c r="C46" s="82">
        <v>0</v>
      </c>
      <c r="D46" s="33" t="s">
        <v>17</v>
      </c>
      <c r="E46" s="31">
        <v>2.9999999999999997E-4</v>
      </c>
      <c r="F46" s="33" t="s">
        <v>18</v>
      </c>
      <c r="G46" s="31" t="str">
        <f t="shared" si="4"/>
        <v/>
      </c>
      <c r="H46" s="78"/>
      <c r="I46" s="79"/>
      <c r="J46" s="79"/>
      <c r="K46" s="79"/>
      <c r="L46" s="80"/>
    </row>
    <row r="47" spans="1:12" s="18" customFormat="1" ht="12" customHeight="1">
      <c r="A47" s="14"/>
      <c r="B47" s="48" t="s">
        <v>67</v>
      </c>
      <c r="C47" s="82">
        <v>0</v>
      </c>
      <c r="D47" s="33" t="s">
        <v>17</v>
      </c>
      <c r="E47" s="31">
        <v>2.9999999999999997E-4</v>
      </c>
      <c r="F47" s="33" t="s">
        <v>18</v>
      </c>
      <c r="G47" s="31" t="str">
        <f t="shared" si="4"/>
        <v/>
      </c>
      <c r="H47" s="78"/>
      <c r="I47" s="79"/>
      <c r="J47" s="79"/>
      <c r="K47" s="79"/>
      <c r="L47" s="80"/>
    </row>
    <row r="48" spans="1:12" s="18" customFormat="1" ht="12" customHeight="1">
      <c r="A48" s="14"/>
      <c r="B48" s="83" t="s">
        <v>68</v>
      </c>
      <c r="C48" s="84">
        <v>0</v>
      </c>
      <c r="D48" s="85" t="s">
        <v>17</v>
      </c>
      <c r="E48" s="86">
        <v>2.9999999999999997E-4</v>
      </c>
      <c r="F48" s="37" t="s">
        <v>18</v>
      </c>
      <c r="G48" s="37" t="str">
        <f t="shared" si="4"/>
        <v/>
      </c>
      <c r="H48" s="78"/>
      <c r="I48" s="79"/>
      <c r="J48" s="79"/>
      <c r="K48" s="79"/>
      <c r="L48" s="80"/>
    </row>
    <row r="49" spans="1:12" s="18" customFormat="1" ht="12" customHeight="1">
      <c r="A49" s="14"/>
      <c r="B49" s="83" t="s">
        <v>69</v>
      </c>
      <c r="C49" s="84">
        <v>0</v>
      </c>
      <c r="D49" s="85" t="s">
        <v>17</v>
      </c>
      <c r="E49" s="86">
        <v>2.9999999999999997E-4</v>
      </c>
      <c r="F49" s="37" t="s">
        <v>18</v>
      </c>
      <c r="G49" s="37" t="str">
        <f t="shared" si="4"/>
        <v/>
      </c>
      <c r="H49" s="78"/>
      <c r="I49" s="79"/>
      <c r="J49" s="79"/>
      <c r="K49" s="79"/>
      <c r="L49" s="80"/>
    </row>
    <row r="50" spans="1:12" s="18" customFormat="1" ht="12" customHeight="1">
      <c r="A50" s="14"/>
      <c r="B50" s="87" t="s">
        <v>70</v>
      </c>
      <c r="C50" s="88">
        <v>0</v>
      </c>
      <c r="D50" s="89" t="s">
        <v>17</v>
      </c>
      <c r="E50" s="90">
        <v>2.9999999999999997E-4</v>
      </c>
      <c r="F50" s="91" t="s">
        <v>18</v>
      </c>
      <c r="G50" s="38" t="str">
        <f t="shared" si="4"/>
        <v/>
      </c>
      <c r="H50" s="78"/>
      <c r="I50" s="79"/>
      <c r="J50" s="79"/>
      <c r="K50" s="79"/>
      <c r="L50" s="80"/>
    </row>
    <row r="51" spans="1:12" s="18" customFormat="1" ht="12" customHeight="1">
      <c r="A51" s="14"/>
      <c r="B51" s="48" t="s">
        <v>71</v>
      </c>
      <c r="C51" s="82">
        <v>5</v>
      </c>
      <c r="D51" s="33" t="s">
        <v>17</v>
      </c>
      <c r="E51" s="31">
        <v>4.0000000000000002E-4</v>
      </c>
      <c r="F51" s="33" t="s">
        <v>18</v>
      </c>
      <c r="G51" s="31">
        <f t="shared" si="4"/>
        <v>2E-3</v>
      </c>
      <c r="H51" s="78"/>
      <c r="I51" s="79"/>
      <c r="J51" s="79"/>
      <c r="K51" s="79"/>
      <c r="L51" s="80"/>
    </row>
    <row r="52" spans="1:12" s="18" customFormat="1" ht="12" customHeight="1">
      <c r="A52" s="14"/>
      <c r="B52" s="48" t="s">
        <v>72</v>
      </c>
      <c r="C52" s="82">
        <v>0</v>
      </c>
      <c r="D52" s="33" t="s">
        <v>17</v>
      </c>
      <c r="E52" s="31">
        <v>3.5000000000000001E-3</v>
      </c>
      <c r="F52" s="33" t="s">
        <v>18</v>
      </c>
      <c r="G52" s="31" t="str">
        <f t="shared" si="4"/>
        <v/>
      </c>
      <c r="H52" s="78"/>
      <c r="I52" s="79"/>
      <c r="J52" s="79"/>
      <c r="K52" s="79"/>
      <c r="L52" s="80"/>
    </row>
    <row r="53" spans="1:12" s="18" customFormat="1" ht="12" customHeight="1">
      <c r="A53" s="14"/>
      <c r="B53" s="48" t="s">
        <v>73</v>
      </c>
      <c r="C53" s="82">
        <v>0</v>
      </c>
      <c r="D53" s="33" t="s">
        <v>17</v>
      </c>
      <c r="E53" s="31">
        <v>7.5000000000000002E-4</v>
      </c>
      <c r="F53" s="33" t="s">
        <v>18</v>
      </c>
      <c r="G53" s="31" t="str">
        <f t="shared" si="4"/>
        <v/>
      </c>
      <c r="H53" s="78"/>
      <c r="I53" s="79"/>
      <c r="J53" s="79"/>
      <c r="K53" s="79"/>
      <c r="L53" s="80"/>
    </row>
    <row r="54" spans="1:12" s="18" customFormat="1" ht="12" customHeight="1">
      <c r="A54" s="14"/>
      <c r="B54" s="48" t="s">
        <v>74</v>
      </c>
      <c r="C54" s="82">
        <v>0</v>
      </c>
      <c r="D54" s="33" t="s">
        <v>17</v>
      </c>
      <c r="E54" s="31">
        <v>3.7500000000000001E-4</v>
      </c>
      <c r="F54" s="33" t="s">
        <v>18</v>
      </c>
      <c r="G54" s="31" t="str">
        <f t="shared" si="4"/>
        <v/>
      </c>
      <c r="H54" s="78"/>
      <c r="I54" s="79"/>
      <c r="J54" s="79"/>
      <c r="K54" s="79"/>
      <c r="L54" s="80"/>
    </row>
    <row r="55" spans="1:12" s="18" customFormat="1" ht="12" customHeight="1">
      <c r="A55" s="14"/>
      <c r="B55" s="48" t="s">
        <v>75</v>
      </c>
      <c r="C55" s="82">
        <v>0</v>
      </c>
      <c r="D55" s="33" t="s">
        <v>17</v>
      </c>
      <c r="E55" s="31">
        <v>2.7E-4</v>
      </c>
      <c r="F55" s="33" t="s">
        <v>18</v>
      </c>
      <c r="G55" s="31" t="str">
        <f t="shared" si="4"/>
        <v/>
      </c>
      <c r="H55" s="78"/>
      <c r="I55" s="79"/>
      <c r="J55" s="92"/>
      <c r="K55" s="92"/>
      <c r="L55" s="93"/>
    </row>
    <row r="56" spans="1:12" s="18" customFormat="1" ht="12" customHeight="1">
      <c r="A56" s="14"/>
      <c r="B56" s="48" t="s">
        <v>76</v>
      </c>
      <c r="C56" s="82">
        <v>0</v>
      </c>
      <c r="D56" s="33" t="s">
        <v>17</v>
      </c>
      <c r="E56" s="31">
        <v>2E-3</v>
      </c>
      <c r="F56" s="33" t="s">
        <v>18</v>
      </c>
      <c r="G56" s="31" t="str">
        <f t="shared" si="4"/>
        <v/>
      </c>
      <c r="H56" s="78"/>
      <c r="I56" s="79"/>
      <c r="J56" s="92"/>
      <c r="K56" s="92"/>
      <c r="L56" s="93"/>
    </row>
    <row r="57" spans="1:12" s="18" customFormat="1" ht="12" customHeight="1">
      <c r="A57" s="14"/>
      <c r="B57" s="48" t="s">
        <v>77</v>
      </c>
      <c r="C57" s="82">
        <v>3</v>
      </c>
      <c r="D57" s="33" t="s">
        <v>17</v>
      </c>
      <c r="E57" s="31">
        <v>2.3000000000000001E-4</v>
      </c>
      <c r="F57" s="33" t="s">
        <v>18</v>
      </c>
      <c r="G57" s="31">
        <f t="shared" si="4"/>
        <v>6.9000000000000008E-4</v>
      </c>
      <c r="H57" s="78"/>
      <c r="I57" s="79"/>
      <c r="J57" s="79"/>
      <c r="K57" s="79"/>
      <c r="L57" s="94"/>
    </row>
    <row r="58" spans="1:12" s="18" customFormat="1" ht="12" customHeight="1">
      <c r="A58" s="14"/>
      <c r="B58" s="48" t="s">
        <v>78</v>
      </c>
      <c r="C58" s="82">
        <v>0</v>
      </c>
      <c r="D58" s="33" t="s">
        <v>17</v>
      </c>
      <c r="E58" s="31">
        <v>3.8999999999999999E-4</v>
      </c>
      <c r="F58" s="33" t="s">
        <v>18</v>
      </c>
      <c r="G58" s="31" t="str">
        <f t="shared" si="4"/>
        <v/>
      </c>
      <c r="H58" s="78"/>
      <c r="I58" s="79"/>
      <c r="J58" s="79"/>
      <c r="K58" s="79"/>
      <c r="L58" s="80"/>
    </row>
    <row r="59" spans="1:12" s="18" customFormat="1" ht="12" customHeight="1">
      <c r="A59" s="14"/>
      <c r="B59" s="48" t="s">
        <v>79</v>
      </c>
      <c r="C59" s="82">
        <v>0</v>
      </c>
      <c r="D59" s="33" t="s">
        <v>17</v>
      </c>
      <c r="E59" s="31">
        <v>2.2499999999999998E-3</v>
      </c>
      <c r="F59" s="33" t="s">
        <v>18</v>
      </c>
      <c r="G59" s="31" t="str">
        <f t="shared" si="4"/>
        <v/>
      </c>
      <c r="H59" s="78"/>
      <c r="I59" s="79"/>
      <c r="J59" s="79"/>
      <c r="K59" s="79"/>
      <c r="L59" s="80"/>
    </row>
    <row r="60" spans="1:12" s="18" customFormat="1" ht="12" customHeight="1">
      <c r="A60" s="14"/>
      <c r="B60" s="48" t="s">
        <v>80</v>
      </c>
      <c r="C60" s="82">
        <v>0</v>
      </c>
      <c r="D60" s="33" t="s">
        <v>17</v>
      </c>
      <c r="E60" s="31">
        <v>2.7E-4</v>
      </c>
      <c r="F60" s="33" t="s">
        <v>18</v>
      </c>
      <c r="G60" s="31" t="str">
        <f t="shared" si="4"/>
        <v/>
      </c>
      <c r="H60" s="78"/>
      <c r="I60" s="79"/>
      <c r="J60" s="79"/>
      <c r="K60" s="79"/>
      <c r="L60" s="80"/>
    </row>
    <row r="61" spans="1:12" s="18" customFormat="1" ht="12" customHeight="1">
      <c r="A61" s="14"/>
      <c r="B61" s="48" t="s">
        <v>81</v>
      </c>
      <c r="C61" s="82">
        <v>0</v>
      </c>
      <c r="D61" s="33" t="s">
        <v>17</v>
      </c>
      <c r="E61" s="31">
        <v>1.4499999999999999E-3</v>
      </c>
      <c r="F61" s="33" t="s">
        <v>18</v>
      </c>
      <c r="G61" s="31" t="str">
        <f t="shared" si="4"/>
        <v/>
      </c>
      <c r="H61" s="78"/>
      <c r="I61" s="79"/>
      <c r="J61" s="79"/>
      <c r="K61" s="79"/>
      <c r="L61" s="80"/>
    </row>
    <row r="62" spans="1:12" s="18" customFormat="1" ht="12" customHeight="1">
      <c r="A62" s="14"/>
      <c r="B62" s="48" t="s">
        <v>82</v>
      </c>
      <c r="C62" s="82">
        <v>0</v>
      </c>
      <c r="D62" s="33" t="s">
        <v>17</v>
      </c>
      <c r="E62" s="31">
        <v>4.0000000000000002E-4</v>
      </c>
      <c r="F62" s="33" t="s">
        <v>18</v>
      </c>
      <c r="G62" s="31" t="str">
        <f t="shared" si="4"/>
        <v/>
      </c>
      <c r="H62" s="78"/>
      <c r="I62" s="79"/>
      <c r="J62" s="79"/>
      <c r="K62" s="79"/>
      <c r="L62" s="80"/>
    </row>
    <row r="63" spans="1:12" s="18" customFormat="1" ht="12" customHeight="1">
      <c r="A63" s="14"/>
      <c r="B63" s="48" t="s">
        <v>83</v>
      </c>
      <c r="C63" s="82">
        <v>0</v>
      </c>
      <c r="D63" s="33" t="s">
        <v>17</v>
      </c>
      <c r="E63" s="31">
        <v>1E-3</v>
      </c>
      <c r="F63" s="33" t="s">
        <v>18</v>
      </c>
      <c r="G63" s="31" t="str">
        <f t="shared" si="4"/>
        <v/>
      </c>
      <c r="H63" s="78"/>
      <c r="I63" s="79"/>
      <c r="J63" s="79"/>
      <c r="K63" s="79"/>
      <c r="L63" s="80"/>
    </row>
    <row r="64" spans="1:12" s="18" customFormat="1" ht="12" customHeight="1">
      <c r="A64" s="14"/>
      <c r="B64" s="48" t="s">
        <v>84</v>
      </c>
      <c r="C64" s="82">
        <v>0</v>
      </c>
      <c r="D64" s="33" t="s">
        <v>17</v>
      </c>
      <c r="E64" s="31">
        <v>1E-3</v>
      </c>
      <c r="F64" s="33" t="s">
        <v>18</v>
      </c>
      <c r="G64" s="31" t="str">
        <f>IF(C64&gt;0,PRODUCT(C64,E64),"")</f>
        <v/>
      </c>
      <c r="H64" s="78"/>
      <c r="I64" s="79"/>
      <c r="J64" s="79"/>
      <c r="K64" s="79"/>
      <c r="L64" s="80"/>
    </row>
    <row r="65" spans="1:12" s="18" customFormat="1" ht="12" customHeight="1">
      <c r="A65" s="14"/>
      <c r="B65" s="87" t="s">
        <v>85</v>
      </c>
      <c r="C65" s="88">
        <v>0</v>
      </c>
      <c r="D65" s="89" t="s">
        <v>17</v>
      </c>
      <c r="E65" s="90">
        <v>5.0000000000000001E-4</v>
      </c>
      <c r="F65" s="91" t="s">
        <v>18</v>
      </c>
      <c r="G65" s="38" t="str">
        <f>IF(C65&gt;0,PRODUCT(C65,E65),"")</f>
        <v/>
      </c>
      <c r="H65" s="78"/>
      <c r="I65" s="79"/>
      <c r="J65" s="79"/>
      <c r="K65" s="79"/>
      <c r="L65" s="80"/>
    </row>
    <row r="66" spans="1:12" s="18" customFormat="1" ht="12" customHeight="1">
      <c r="A66" s="14"/>
      <c r="B66" s="48" t="s">
        <v>86</v>
      </c>
      <c r="C66" s="82">
        <v>0</v>
      </c>
      <c r="D66" s="33" t="s">
        <v>17</v>
      </c>
      <c r="E66" s="31">
        <v>5.0000000000000001E-4</v>
      </c>
      <c r="F66" s="33" t="s">
        <v>18</v>
      </c>
      <c r="G66" s="31" t="str">
        <f t="shared" si="4"/>
        <v/>
      </c>
      <c r="H66" s="78"/>
      <c r="I66" s="79"/>
      <c r="J66" s="79"/>
      <c r="K66" s="79"/>
      <c r="L66" s="80"/>
    </row>
    <row r="67" spans="1:12" s="18" customFormat="1" ht="12" customHeight="1">
      <c r="A67" s="14"/>
      <c r="B67" s="61" t="s">
        <v>87</v>
      </c>
      <c r="C67" s="82">
        <v>0</v>
      </c>
      <c r="D67" s="33" t="s">
        <v>17</v>
      </c>
      <c r="E67" s="31">
        <v>4.4999999999999999E-4</v>
      </c>
      <c r="F67" s="33" t="s">
        <v>18</v>
      </c>
      <c r="G67" s="31" t="str">
        <f t="shared" si="4"/>
        <v/>
      </c>
      <c r="H67" s="78"/>
      <c r="I67" s="79"/>
      <c r="J67" s="79"/>
      <c r="K67" s="79"/>
      <c r="L67" s="95"/>
    </row>
    <row r="68" spans="1:12" s="18" customFormat="1" ht="12" customHeight="1">
      <c r="A68" s="14"/>
      <c r="B68" s="73"/>
      <c r="C68" s="96" t="s">
        <v>88</v>
      </c>
      <c r="D68" s="97"/>
      <c r="E68" s="97"/>
      <c r="F68" s="97"/>
      <c r="G68" s="97"/>
      <c r="H68" s="97"/>
      <c r="I68" s="97"/>
      <c r="J68" s="97"/>
      <c r="K68" s="97"/>
      <c r="L68" s="31">
        <v>0.4</v>
      </c>
    </row>
    <row r="69" spans="1:12" s="18" customFormat="1" ht="12" customHeight="1">
      <c r="A69" s="14"/>
      <c r="B69" s="48" t="s">
        <v>89</v>
      </c>
      <c r="C69" s="50">
        <v>0</v>
      </c>
      <c r="D69" s="50" t="s">
        <v>17</v>
      </c>
      <c r="E69" s="51">
        <v>1.6999999999999999E-3</v>
      </c>
      <c r="F69" s="50" t="s">
        <v>18</v>
      </c>
      <c r="G69" s="98" t="str">
        <f t="shared" ref="G69:G78" si="6">IF(C69&gt;0,PRODUCT(C69,E69),"")</f>
        <v/>
      </c>
      <c r="H69" s="50">
        <f t="shared" ref="H69:H78" si="7">C69</f>
        <v>0</v>
      </c>
      <c r="I69" s="50" t="s">
        <v>17</v>
      </c>
      <c r="J69" s="51">
        <v>7.0000000000000001E-3</v>
      </c>
      <c r="K69" s="50" t="s">
        <v>18</v>
      </c>
      <c r="L69" s="98" t="str">
        <f t="shared" ref="L69:L78" si="8">IF(H69&gt;0,PRODUCT(H69,J69),"")</f>
        <v/>
      </c>
    </row>
    <row r="70" spans="1:12" s="18" customFormat="1" ht="12" customHeight="1">
      <c r="A70" s="14"/>
      <c r="B70" s="48" t="s">
        <v>90</v>
      </c>
      <c r="C70" s="50">
        <v>0</v>
      </c>
      <c r="D70" s="50" t="s">
        <v>17</v>
      </c>
      <c r="E70" s="51">
        <v>8.0000000000000002E-3</v>
      </c>
      <c r="F70" s="50" t="s">
        <v>18</v>
      </c>
      <c r="G70" s="98" t="str">
        <f t="shared" si="6"/>
        <v/>
      </c>
      <c r="H70" s="50">
        <f t="shared" si="7"/>
        <v>0</v>
      </c>
      <c r="I70" s="50" t="s">
        <v>17</v>
      </c>
      <c r="J70" s="51">
        <v>0.02</v>
      </c>
      <c r="K70" s="50" t="s">
        <v>18</v>
      </c>
      <c r="L70" s="98" t="str">
        <f t="shared" si="8"/>
        <v/>
      </c>
    </row>
    <row r="71" spans="1:12" s="18" customFormat="1" ht="12" customHeight="1">
      <c r="A71" s="14"/>
      <c r="B71" s="48" t="s">
        <v>91</v>
      </c>
      <c r="C71" s="50">
        <v>0</v>
      </c>
      <c r="D71" s="50" t="s">
        <v>17</v>
      </c>
      <c r="E71" s="51">
        <v>1.2E-2</v>
      </c>
      <c r="F71" s="50" t="s">
        <v>18</v>
      </c>
      <c r="G71" s="98" t="str">
        <f t="shared" si="6"/>
        <v/>
      </c>
      <c r="H71" s="50">
        <f t="shared" si="7"/>
        <v>0</v>
      </c>
      <c r="I71" s="50" t="s">
        <v>17</v>
      </c>
      <c r="J71" s="51">
        <v>0.09</v>
      </c>
      <c r="K71" s="50" t="s">
        <v>18</v>
      </c>
      <c r="L71" s="98" t="str">
        <f t="shared" si="8"/>
        <v/>
      </c>
    </row>
    <row r="72" spans="1:12" s="18" customFormat="1" ht="12" customHeight="1">
      <c r="A72" s="14"/>
      <c r="B72" s="48" t="s">
        <v>92</v>
      </c>
      <c r="C72" s="50">
        <v>0</v>
      </c>
      <c r="D72" s="50" t="s">
        <v>17</v>
      </c>
      <c r="E72" s="51">
        <v>0.05</v>
      </c>
      <c r="F72" s="50" t="s">
        <v>18</v>
      </c>
      <c r="G72" s="98" t="str">
        <f t="shared" si="6"/>
        <v/>
      </c>
      <c r="H72" s="50">
        <f t="shared" si="7"/>
        <v>0</v>
      </c>
      <c r="I72" s="50" t="s">
        <v>17</v>
      </c>
      <c r="J72" s="51">
        <v>0.27</v>
      </c>
      <c r="K72" s="50" t="s">
        <v>18</v>
      </c>
      <c r="L72" s="98" t="str">
        <f t="shared" si="8"/>
        <v/>
      </c>
    </row>
    <row r="73" spans="1:12" s="18" customFormat="1" ht="12" customHeight="1">
      <c r="A73" s="14"/>
      <c r="B73" s="48" t="s">
        <v>93</v>
      </c>
      <c r="C73" s="50">
        <v>0</v>
      </c>
      <c r="D73" s="50" t="s">
        <v>17</v>
      </c>
      <c r="E73" s="51">
        <v>5.0000000000000001E-4</v>
      </c>
      <c r="F73" s="50" t="s">
        <v>18</v>
      </c>
      <c r="G73" s="98" t="str">
        <f t="shared" si="6"/>
        <v/>
      </c>
      <c r="H73" s="50">
        <f t="shared" si="7"/>
        <v>0</v>
      </c>
      <c r="I73" s="50" t="s">
        <v>17</v>
      </c>
      <c r="J73" s="51">
        <v>3.5000000000000003E-2</v>
      </c>
      <c r="K73" s="50" t="s">
        <v>18</v>
      </c>
      <c r="L73" s="98" t="str">
        <f t="shared" si="8"/>
        <v/>
      </c>
    </row>
    <row r="74" spans="1:12" s="18" customFormat="1" ht="12" customHeight="1">
      <c r="A74" s="14"/>
      <c r="B74" s="99" t="s">
        <v>94</v>
      </c>
      <c r="C74" s="100">
        <v>0</v>
      </c>
      <c r="D74" s="101" t="s">
        <v>17</v>
      </c>
      <c r="E74" s="102">
        <v>0</v>
      </c>
      <c r="F74" s="101" t="s">
        <v>18</v>
      </c>
      <c r="G74" s="103" t="str">
        <f t="shared" si="6"/>
        <v/>
      </c>
      <c r="H74" s="52">
        <f t="shared" si="7"/>
        <v>0</v>
      </c>
      <c r="I74" s="50" t="s">
        <v>17</v>
      </c>
      <c r="J74" s="53">
        <v>0</v>
      </c>
      <c r="K74" s="50" t="s">
        <v>18</v>
      </c>
      <c r="L74" s="98" t="str">
        <f t="shared" si="8"/>
        <v/>
      </c>
    </row>
    <row r="75" spans="1:12" s="18" customFormat="1" ht="12" customHeight="1">
      <c r="A75" s="14"/>
      <c r="B75" s="99" t="s">
        <v>95</v>
      </c>
      <c r="C75" s="52">
        <v>0</v>
      </c>
      <c r="D75" s="50" t="s">
        <v>17</v>
      </c>
      <c r="E75" s="53">
        <v>0</v>
      </c>
      <c r="F75" s="50" t="s">
        <v>18</v>
      </c>
      <c r="G75" s="98" t="str">
        <f t="shared" si="6"/>
        <v/>
      </c>
      <c r="H75" s="52">
        <f t="shared" si="7"/>
        <v>0</v>
      </c>
      <c r="I75" s="50" t="s">
        <v>17</v>
      </c>
      <c r="J75" s="53">
        <v>0</v>
      </c>
      <c r="K75" s="50" t="s">
        <v>18</v>
      </c>
      <c r="L75" s="98" t="str">
        <f t="shared" si="8"/>
        <v/>
      </c>
    </row>
    <row r="76" spans="1:12" s="18" customFormat="1" ht="12" customHeight="1">
      <c r="A76" s="14"/>
      <c r="B76" s="99" t="s">
        <v>96</v>
      </c>
      <c r="C76" s="52">
        <v>0</v>
      </c>
      <c r="D76" s="50" t="s">
        <v>17</v>
      </c>
      <c r="E76" s="53">
        <v>0</v>
      </c>
      <c r="F76" s="50" t="s">
        <v>18</v>
      </c>
      <c r="G76" s="98" t="str">
        <f t="shared" si="6"/>
        <v/>
      </c>
      <c r="H76" s="52">
        <f t="shared" si="7"/>
        <v>0</v>
      </c>
      <c r="I76" s="50" t="s">
        <v>17</v>
      </c>
      <c r="J76" s="53">
        <v>0</v>
      </c>
      <c r="K76" s="50" t="s">
        <v>18</v>
      </c>
      <c r="L76" s="98" t="str">
        <f t="shared" si="8"/>
        <v/>
      </c>
    </row>
    <row r="77" spans="1:12" s="18" customFormat="1" ht="12" customHeight="1">
      <c r="A77" s="14"/>
      <c r="B77" s="99" t="s">
        <v>97</v>
      </c>
      <c r="C77" s="52">
        <v>0</v>
      </c>
      <c r="D77" s="50" t="s">
        <v>17</v>
      </c>
      <c r="E77" s="53">
        <v>0</v>
      </c>
      <c r="F77" s="50" t="s">
        <v>18</v>
      </c>
      <c r="G77" s="98" t="str">
        <f t="shared" si="6"/>
        <v/>
      </c>
      <c r="H77" s="52">
        <f t="shared" si="7"/>
        <v>0</v>
      </c>
      <c r="I77" s="50" t="s">
        <v>17</v>
      </c>
      <c r="J77" s="53">
        <v>0</v>
      </c>
      <c r="K77" s="50" t="s">
        <v>18</v>
      </c>
      <c r="L77" s="98" t="str">
        <f t="shared" si="8"/>
        <v/>
      </c>
    </row>
    <row r="78" spans="1:12" s="18" customFormat="1" ht="12" customHeight="1">
      <c r="A78" s="14"/>
      <c r="B78" s="99" t="s">
        <v>98</v>
      </c>
      <c r="C78" s="62">
        <v>0</v>
      </c>
      <c r="D78" s="63" t="s">
        <v>17</v>
      </c>
      <c r="E78" s="104">
        <v>0</v>
      </c>
      <c r="F78" s="63" t="s">
        <v>18</v>
      </c>
      <c r="G78" s="105" t="str">
        <f t="shared" si="6"/>
        <v/>
      </c>
      <c r="H78" s="52">
        <f t="shared" si="7"/>
        <v>0</v>
      </c>
      <c r="I78" s="50" t="s">
        <v>17</v>
      </c>
      <c r="J78" s="53">
        <v>0</v>
      </c>
      <c r="K78" s="106" t="s">
        <v>18</v>
      </c>
      <c r="L78" s="31" t="str">
        <f t="shared" si="8"/>
        <v/>
      </c>
    </row>
    <row r="79" spans="1:12" s="18" customFormat="1" ht="12" customHeight="1">
      <c r="A79" s="14"/>
      <c r="B79" s="48" t="s">
        <v>99</v>
      </c>
      <c r="C79" s="107"/>
      <c r="D79" s="108"/>
      <c r="E79" s="109">
        <v>0</v>
      </c>
      <c r="F79" s="44" t="s">
        <v>18</v>
      </c>
      <c r="G79" s="110" t="str">
        <f t="shared" ref="G79:G84" si="9">IF(E79&gt;0,E79,"")</f>
        <v/>
      </c>
      <c r="H79" s="111"/>
      <c r="I79" s="112"/>
      <c r="J79" s="113">
        <v>1.4390000104904175</v>
      </c>
      <c r="K79" s="101" t="s">
        <v>18</v>
      </c>
      <c r="L79" s="103">
        <f t="shared" ref="L79:L84" si="10">IF(J79&gt;0,J79,"")</f>
        <v>1.4390000104904175</v>
      </c>
    </row>
    <row r="80" spans="1:12" s="18" customFormat="1" ht="12" customHeight="1">
      <c r="A80" s="14"/>
      <c r="B80" s="48" t="s">
        <v>100</v>
      </c>
      <c r="C80" s="111"/>
      <c r="D80" s="112"/>
      <c r="E80" s="114">
        <v>0</v>
      </c>
      <c r="F80" s="50" t="s">
        <v>18</v>
      </c>
      <c r="G80" s="103" t="str">
        <f t="shared" si="9"/>
        <v/>
      </c>
      <c r="H80" s="111"/>
      <c r="I80" s="112"/>
      <c r="J80" s="114">
        <v>0</v>
      </c>
      <c r="K80" s="50" t="s">
        <v>18</v>
      </c>
      <c r="L80" s="103" t="str">
        <f t="shared" si="10"/>
        <v/>
      </c>
    </row>
    <row r="81" spans="1:12" s="18" customFormat="1" ht="12" customHeight="1">
      <c r="A81" s="14"/>
      <c r="B81" s="48" t="s">
        <v>101</v>
      </c>
      <c r="C81" s="111"/>
      <c r="D81" s="112"/>
      <c r="E81" s="114">
        <v>0</v>
      </c>
      <c r="F81" s="50" t="s">
        <v>18</v>
      </c>
      <c r="G81" s="103" t="str">
        <f t="shared" si="9"/>
        <v/>
      </c>
      <c r="H81" s="111"/>
      <c r="I81" s="112"/>
      <c r="J81" s="114">
        <v>0</v>
      </c>
      <c r="K81" s="50" t="s">
        <v>18</v>
      </c>
      <c r="L81" s="103" t="str">
        <f t="shared" si="10"/>
        <v/>
      </c>
    </row>
    <row r="82" spans="1:12" s="18" customFormat="1" ht="12" customHeight="1">
      <c r="A82" s="14"/>
      <c r="B82" s="48" t="s">
        <v>102</v>
      </c>
      <c r="C82" s="115"/>
      <c r="D82" s="116"/>
      <c r="E82" s="117">
        <v>0</v>
      </c>
      <c r="F82" s="63" t="s">
        <v>18</v>
      </c>
      <c r="G82" s="103" t="str">
        <f t="shared" si="9"/>
        <v/>
      </c>
      <c r="H82" s="115"/>
      <c r="I82" s="116"/>
      <c r="J82" s="117">
        <v>0</v>
      </c>
      <c r="K82" s="63" t="s">
        <v>18</v>
      </c>
      <c r="L82" s="103" t="str">
        <f t="shared" si="10"/>
        <v/>
      </c>
    </row>
    <row r="83" spans="1:12" s="18" customFormat="1" ht="12" customHeight="1">
      <c r="A83" s="14"/>
      <c r="B83" s="48" t="s">
        <v>103</v>
      </c>
      <c r="C83" s="111"/>
      <c r="D83" s="112"/>
      <c r="E83" s="114">
        <v>0</v>
      </c>
      <c r="F83" s="50" t="s">
        <v>18</v>
      </c>
      <c r="G83" s="103" t="str">
        <f t="shared" si="9"/>
        <v/>
      </c>
      <c r="H83" s="111"/>
      <c r="I83" s="112"/>
      <c r="J83" s="114">
        <v>0</v>
      </c>
      <c r="K83" s="50" t="s">
        <v>18</v>
      </c>
      <c r="L83" s="103" t="str">
        <f t="shared" si="10"/>
        <v/>
      </c>
    </row>
    <row r="84" spans="1:12" s="18" customFormat="1" ht="12" customHeight="1">
      <c r="A84" s="14"/>
      <c r="B84" s="48" t="s">
        <v>104</v>
      </c>
      <c r="C84" s="115"/>
      <c r="D84" s="116"/>
      <c r="E84" s="117">
        <v>0</v>
      </c>
      <c r="F84" s="63" t="s">
        <v>18</v>
      </c>
      <c r="G84" s="103" t="str">
        <f t="shared" si="9"/>
        <v/>
      </c>
      <c r="H84" s="115"/>
      <c r="I84" s="116"/>
      <c r="J84" s="117">
        <v>0</v>
      </c>
      <c r="K84" s="63" t="s">
        <v>18</v>
      </c>
      <c r="L84" s="103" t="str">
        <f t="shared" si="10"/>
        <v/>
      </c>
    </row>
    <row r="85" spans="1:12" s="18" customFormat="1" ht="22.5" customHeight="1">
      <c r="A85" s="14"/>
      <c r="B85" s="118" t="s">
        <v>105</v>
      </c>
      <c r="C85" s="119"/>
      <c r="D85" s="119"/>
      <c r="E85" s="119"/>
      <c r="F85" s="119"/>
      <c r="G85" s="120">
        <f>SUM(G7:G34,G36:G82)</f>
        <v>0.15559000000000001</v>
      </c>
      <c r="H85" s="121" t="s">
        <v>106</v>
      </c>
      <c r="I85" s="122"/>
      <c r="J85" s="122"/>
      <c r="K85" s="123"/>
      <c r="L85" s="120">
        <f>SUM(L7:L34,L68:L82)</f>
        <v>2.2390000104904173</v>
      </c>
    </row>
    <row r="86" spans="1:12" s="18" customFormat="1">
      <c r="A86" s="14"/>
      <c r="B86" s="124"/>
      <c r="C86" s="124"/>
      <c r="D86" s="124"/>
      <c r="E86" s="125"/>
      <c r="F86" s="125"/>
      <c r="G86" s="124"/>
    </row>
    <row r="87" spans="1:12">
      <c r="A87" s="1"/>
      <c r="B87" s="1"/>
      <c r="C87" s="1"/>
      <c r="D87" s="1"/>
      <c r="E87" s="1"/>
      <c r="F87" s="1"/>
      <c r="G87" s="1"/>
      <c r="H87" s="126"/>
      <c r="I87" s="126"/>
    </row>
    <row r="88" spans="1:12" ht="38.25" customHeight="1">
      <c r="A88" s="1"/>
      <c r="B88" s="127"/>
      <c r="C88" s="4" t="s">
        <v>0</v>
      </c>
      <c r="D88" s="4"/>
      <c r="E88" s="4"/>
      <c r="F88" s="4"/>
      <c r="G88" s="4"/>
      <c r="H88" s="4"/>
      <c r="I88" s="4"/>
      <c r="J88" s="4"/>
      <c r="K88" s="4"/>
      <c r="L88" s="5"/>
    </row>
    <row r="89" spans="1:12" ht="12.75" customHeight="1">
      <c r="A89" s="1"/>
      <c r="B89" s="128" t="s">
        <v>107</v>
      </c>
      <c r="C89" s="129"/>
      <c r="D89" s="129"/>
      <c r="E89" s="129"/>
      <c r="F89" s="129"/>
      <c r="G89" s="129"/>
      <c r="H89" s="129"/>
      <c r="I89" s="129"/>
      <c r="J89" s="129"/>
      <c r="K89" s="129"/>
      <c r="L89" s="130"/>
    </row>
    <row r="90" spans="1:12" ht="12.75" customHeight="1">
      <c r="A90" s="1"/>
      <c r="B90" s="131" t="s">
        <v>108</v>
      </c>
      <c r="C90" s="132"/>
      <c r="D90" s="132"/>
      <c r="E90" s="132"/>
      <c r="F90" s="132"/>
      <c r="G90" s="132"/>
      <c r="H90" s="132"/>
      <c r="I90" s="132"/>
      <c r="J90" s="132"/>
      <c r="K90" s="132"/>
      <c r="L90" s="133"/>
    </row>
    <row r="91" spans="1:12" ht="12.75" customHeight="1">
      <c r="A91" s="1"/>
      <c r="B91" s="134" t="s">
        <v>109</v>
      </c>
      <c r="C91" s="135"/>
      <c r="D91" s="135"/>
      <c r="E91" s="135"/>
      <c r="F91" s="135"/>
      <c r="G91" s="135"/>
      <c r="H91" s="135"/>
      <c r="I91" s="135"/>
      <c r="J91" s="135"/>
      <c r="K91" s="135"/>
      <c r="L91" s="136"/>
    </row>
    <row r="92" spans="1:12" ht="11.25" customHeight="1">
      <c r="A92" s="1"/>
      <c r="B92" s="137"/>
      <c r="C92" s="138"/>
      <c r="D92" s="138"/>
      <c r="E92" s="138"/>
      <c r="F92" s="138"/>
      <c r="G92" s="138"/>
      <c r="H92" s="138"/>
      <c r="I92" s="138"/>
      <c r="J92" s="138"/>
      <c r="K92" s="138"/>
      <c r="L92" s="139"/>
    </row>
    <row r="93" spans="1:12" ht="6" customHeight="1">
      <c r="A93" s="1"/>
      <c r="B93" s="140"/>
      <c r="C93" s="141"/>
      <c r="D93" s="141"/>
      <c r="E93" s="141"/>
      <c r="F93" s="141"/>
      <c r="G93" s="142"/>
      <c r="H93" s="126"/>
      <c r="I93" s="126"/>
    </row>
    <row r="94" spans="1:12" ht="13.5" customHeight="1">
      <c r="A94" s="1"/>
      <c r="B94" s="143"/>
      <c r="C94" s="144"/>
      <c r="D94" s="144"/>
      <c r="E94" s="144"/>
      <c r="F94" s="144"/>
      <c r="G94" s="145"/>
      <c r="H94" s="146" t="s">
        <v>110</v>
      </c>
      <c r="I94" s="147"/>
      <c r="J94" s="147"/>
      <c r="K94" s="147"/>
      <c r="L94" s="147"/>
    </row>
    <row r="95" spans="1:12">
      <c r="A95" s="1"/>
      <c r="B95" s="148"/>
      <c r="C95" s="149"/>
      <c r="D95" s="149"/>
      <c r="E95" s="149"/>
      <c r="F95" s="149"/>
      <c r="G95" s="150"/>
      <c r="H95" s="151" t="s">
        <v>3</v>
      </c>
      <c r="I95" s="152"/>
      <c r="J95" s="152"/>
      <c r="K95" s="152"/>
      <c r="L95" s="153"/>
    </row>
    <row r="96" spans="1:12">
      <c r="A96" s="1"/>
      <c r="B96" s="154" t="s">
        <v>111</v>
      </c>
      <c r="C96" s="155"/>
      <c r="D96" s="156"/>
      <c r="E96" s="157">
        <f>G85</f>
        <v>0.15559000000000001</v>
      </c>
      <c r="F96" s="157"/>
      <c r="G96" s="158"/>
      <c r="H96" s="159" t="s">
        <v>17</v>
      </c>
      <c r="I96" s="160">
        <f>VLOOKUP(H95,AD3:AE7,2,FALSE)</f>
        <v>24</v>
      </c>
      <c r="J96" s="161"/>
      <c r="K96" s="162" t="s">
        <v>18</v>
      </c>
      <c r="L96" s="163">
        <f>E96*I96</f>
        <v>3.7341600000000001</v>
      </c>
    </row>
    <row r="97" spans="1:12">
      <c r="A97" s="1"/>
      <c r="B97" s="143"/>
      <c r="C97" s="144"/>
      <c r="D97" s="144"/>
      <c r="E97" s="144"/>
      <c r="F97" s="144"/>
      <c r="G97" s="145"/>
      <c r="H97" s="146" t="s">
        <v>112</v>
      </c>
      <c r="I97" s="147"/>
      <c r="J97" s="147"/>
      <c r="K97" s="147"/>
      <c r="L97" s="147"/>
    </row>
    <row r="98" spans="1:12">
      <c r="A98" s="1"/>
      <c r="B98" s="148"/>
      <c r="C98" s="149"/>
      <c r="D98" s="149"/>
      <c r="E98" s="149"/>
      <c r="F98" s="149"/>
      <c r="G98" s="150"/>
      <c r="H98" s="164" t="s">
        <v>2</v>
      </c>
      <c r="I98" s="165"/>
      <c r="J98" s="165"/>
      <c r="K98" s="165"/>
      <c r="L98" s="166"/>
    </row>
    <row r="99" spans="1:12">
      <c r="A99" s="1"/>
      <c r="B99" s="167" t="s">
        <v>113</v>
      </c>
      <c r="C99" s="168"/>
      <c r="D99" s="169"/>
      <c r="E99" s="170">
        <f>L85</f>
        <v>2.2390000104904173</v>
      </c>
      <c r="F99" s="171"/>
      <c r="G99" s="172"/>
      <c r="H99" s="173" t="s">
        <v>17</v>
      </c>
      <c r="I99" s="174">
        <f>VLOOKUP(H98,AA3:AB14,2,FALSE)</f>
        <v>8.4000000000000005E-2</v>
      </c>
      <c r="J99" s="175"/>
      <c r="K99" s="176" t="s">
        <v>18</v>
      </c>
      <c r="L99" s="163">
        <f>E99*I99</f>
        <v>0.18807600088119505</v>
      </c>
    </row>
    <row r="100" spans="1:12" ht="18" customHeight="1">
      <c r="A100" s="1"/>
      <c r="B100" s="177" t="s">
        <v>114</v>
      </c>
      <c r="C100" s="119"/>
      <c r="D100" s="119"/>
      <c r="E100" s="119"/>
      <c r="F100" s="119"/>
      <c r="G100" s="119"/>
      <c r="H100" s="119"/>
      <c r="I100" s="119"/>
      <c r="J100" s="119"/>
      <c r="K100" s="119"/>
      <c r="L100" s="178">
        <f>(L96+L99)</f>
        <v>3.9222360008811954</v>
      </c>
    </row>
    <row r="101" spans="1:12">
      <c r="A101" s="1"/>
      <c r="B101" s="179" t="s">
        <v>115</v>
      </c>
      <c r="C101" s="180"/>
      <c r="D101" s="180"/>
      <c r="E101" s="180"/>
      <c r="F101" s="180"/>
      <c r="G101" s="181"/>
      <c r="H101" s="182">
        <v>1.2</v>
      </c>
      <c r="I101" s="183"/>
      <c r="J101" s="184"/>
      <c r="K101" s="185" t="s">
        <v>18</v>
      </c>
      <c r="L101" s="186">
        <f>H101</f>
        <v>1.2</v>
      </c>
    </row>
    <row r="102" spans="1:12" ht="22.5" customHeight="1">
      <c r="A102" s="1"/>
      <c r="B102" s="187" t="s">
        <v>116</v>
      </c>
      <c r="C102" s="188"/>
      <c r="D102" s="188"/>
      <c r="E102" s="188"/>
      <c r="F102" s="188"/>
      <c r="G102" s="188"/>
      <c r="H102" s="188"/>
      <c r="I102" s="188"/>
      <c r="J102" s="188"/>
      <c r="K102" s="189"/>
      <c r="L102" s="190">
        <f>L100*L101</f>
        <v>4.7066832010574347</v>
      </c>
    </row>
    <row r="103" spans="1:12" ht="7.5" customHeight="1">
      <c r="A103" s="1"/>
      <c r="B103" s="191"/>
      <c r="C103" s="191"/>
      <c r="D103" s="191"/>
      <c r="E103" s="191"/>
      <c r="F103" s="191"/>
      <c r="G103" s="191"/>
      <c r="H103" s="191"/>
      <c r="I103" s="191"/>
      <c r="J103" s="191"/>
      <c r="K103" s="191"/>
      <c r="L103" s="192"/>
    </row>
    <row r="104" spans="1:12" ht="15.75" customHeight="1">
      <c r="A104" s="1"/>
      <c r="B104" s="193" t="s">
        <v>117</v>
      </c>
      <c r="C104" s="194"/>
      <c r="D104" s="194"/>
      <c r="E104" s="194"/>
      <c r="F104" s="194"/>
      <c r="G104" s="194"/>
      <c r="H104" s="195" t="str">
        <f>IF(L102&lt;=7,"BAT-1270 - 7AH Batteries",IF(L102&lt;=12,"BAT-12120 - 12AH Batteries",IF(L102&lt;=18,"BAT-12180 - 18AH Batteries",IF(L102&lt;=26,"BAT-12260 - 26AH Batteries",IF(L102&lt;=55,"BAT-12550 - 55AH Batteries",IF(L102&lt;=100,"BAT-121000 - 100AH Batteries","No recomendation for battery."))))))</f>
        <v>BAT-1270 - 7AH Batteries</v>
      </c>
      <c r="I104" s="196"/>
      <c r="J104" s="196"/>
      <c r="K104" s="196"/>
      <c r="L104" s="197"/>
    </row>
    <row r="105" spans="1:12" ht="9" customHeight="1">
      <c r="A105" s="1"/>
      <c r="B105" s="1"/>
      <c r="C105" s="1"/>
      <c r="D105" s="1"/>
      <c r="E105" s="1"/>
      <c r="F105" s="1"/>
      <c r="G105" s="1"/>
      <c r="H105" s="198"/>
      <c r="I105" s="199"/>
      <c r="J105" s="200"/>
      <c r="K105" s="201"/>
    </row>
    <row r="106" spans="1:12">
      <c r="A106" s="1"/>
      <c r="B106" s="202" t="s">
        <v>118</v>
      </c>
      <c r="C106" s="203"/>
      <c r="D106" s="203"/>
      <c r="E106" s="203"/>
      <c r="F106" s="203"/>
      <c r="G106" s="203"/>
      <c r="H106" s="204"/>
      <c r="I106" s="205"/>
      <c r="J106" s="205"/>
      <c r="K106" s="205"/>
      <c r="L106" s="206"/>
    </row>
    <row r="107" spans="1:12">
      <c r="A107" s="1"/>
      <c r="B107" s="207" t="str">
        <f>IF(L102&lt;=18,"The batteries can be charged by the MS-9200UDLS Charger.",IF(L102&lt;=75,"The batteries will require a CHG-75 External Battery Charger.",IF(L102&lt;=120,"The batteries will require a CHG-120F External Battery Charger.","This system will require multiple External Battery Chargers.")))</f>
        <v>The batteries can be charged by the MS-9200UDLS Charger.</v>
      </c>
      <c r="C107" s="207"/>
      <c r="D107" s="207"/>
      <c r="E107" s="207"/>
      <c r="F107" s="207"/>
      <c r="G107" s="207"/>
      <c r="H107" s="207"/>
      <c r="I107" s="207"/>
      <c r="J107" s="207"/>
      <c r="K107" s="207"/>
      <c r="L107" s="207"/>
    </row>
    <row r="108" spans="1:12">
      <c r="A108" s="1"/>
      <c r="B108" s="207" t="str">
        <f>IF(ROUNDUP(L102,0)&lt;=12,"The batteries can be housed in the MS-9200UDLS Cabinet.",IF(ROUNDUP(L102,0)&lt;=18,"You will need a BB-17F Backbox for these batteries.",IF(ROUNDUP(L102,0)&lt;=26,"You will need a BB-26 Backbox for these batteries.",IF(ROUNDUP(L102,0)&lt;=55,"You will need a BB-55 Backbox for these batteries.","You will need multiple BB-55 Backboxes for these batteries."))))</f>
        <v>The batteries can be housed in the MS-9200UDLS Cabinet.</v>
      </c>
      <c r="C108" s="207"/>
      <c r="D108" s="207"/>
      <c r="E108" s="207"/>
      <c r="F108" s="207"/>
      <c r="G108" s="207"/>
      <c r="H108" s="207"/>
      <c r="I108" s="207"/>
      <c r="J108" s="207"/>
      <c r="K108" s="207"/>
      <c r="L108" s="207"/>
    </row>
    <row r="109" spans="1:12">
      <c r="A109" s="1"/>
      <c r="B109" s="208"/>
      <c r="C109" s="209"/>
      <c r="D109" s="209"/>
      <c r="E109" s="210"/>
      <c r="F109" s="211"/>
      <c r="G109" s="212"/>
    </row>
    <row r="110" spans="1:12">
      <c r="A110" s="1"/>
      <c r="B110" s="202" t="s">
        <v>119</v>
      </c>
      <c r="C110" s="203"/>
      <c r="D110" s="203"/>
      <c r="E110" s="203"/>
      <c r="F110" s="203"/>
      <c r="G110" s="203"/>
      <c r="H110" s="213"/>
      <c r="I110" s="214"/>
      <c r="J110" s="214"/>
      <c r="K110" s="214"/>
      <c r="L110" s="215"/>
    </row>
    <row r="111" spans="1:12">
      <c r="A111" s="1"/>
      <c r="B111" s="216" t="str">
        <f>IF(J79="","NAC#1 current is within the limitations of the circuit.",IF(J79&gt;2.5,"**THE CURRENT FOR NAC#1 EXCEEDS THE MAX. OUTPUT OF THE CIRCUIT**","NAC#1 current is within the limitations of the circuit."))</f>
        <v>NAC#1 current is within the limitations of the circuit.</v>
      </c>
      <c r="C111" s="217"/>
      <c r="D111" s="217"/>
      <c r="E111" s="217"/>
      <c r="F111" s="217"/>
      <c r="G111" s="217"/>
      <c r="H111" s="217"/>
      <c r="I111" s="217"/>
      <c r="J111" s="217"/>
      <c r="K111" s="217"/>
      <c r="L111" s="218"/>
    </row>
    <row r="112" spans="1:12">
      <c r="A112" s="1"/>
      <c r="B112" s="216" t="str">
        <f>IF(J80="","NAC#2 current is within the limitations of the circuit.",IF(J80&gt;2.5,"**THE CURRENT FOR NAC#2 EXCEEDS THE MAX. OUTPUT OF THE CIRCUIT**","NAC#2 current is within the limitations of the circuit."))</f>
        <v>NAC#2 current is within the limitations of the circuit.</v>
      </c>
      <c r="C112" s="217"/>
      <c r="D112" s="217"/>
      <c r="E112" s="217"/>
      <c r="F112" s="217"/>
      <c r="G112" s="217"/>
      <c r="H112" s="217"/>
      <c r="I112" s="217"/>
      <c r="J112" s="217"/>
      <c r="K112" s="217"/>
      <c r="L112" s="218"/>
    </row>
    <row r="113" spans="1:12">
      <c r="A113" s="1"/>
      <c r="B113" s="216" t="str">
        <f>IF(J81="","NAC#3 current is within the limitations of the circuit.",IF(J81&gt;2.5,"**THE CURRENT FOR NAC#3 EXCEEDS THE MAX. OUTPUT OF THE CIRCUIT**","NAC#3 current is within the limitations of the circuit."))</f>
        <v>NAC#3 current is within the limitations of the circuit.</v>
      </c>
      <c r="C113" s="217"/>
      <c r="D113" s="217"/>
      <c r="E113" s="217"/>
      <c r="F113" s="217"/>
      <c r="G113" s="217"/>
      <c r="H113" s="217"/>
      <c r="I113" s="217"/>
      <c r="J113" s="217"/>
      <c r="K113" s="217"/>
      <c r="L113" s="218"/>
    </row>
    <row r="114" spans="1:12">
      <c r="A114" s="1"/>
      <c r="B114" s="216" t="str">
        <f>IF(J82="","NAC#4 current is within the limitations of the circuit.",IF(J82&gt;2.5,"**THE CURRENT FOR NAC#4 EXCEEDS THE MAX. OUTPUT OF THE CIRCUIT**","NAC#4 current is within the limitations of the circuit."))</f>
        <v>NAC#4 current is within the limitations of the circuit.</v>
      </c>
      <c r="C114" s="217"/>
      <c r="D114" s="217"/>
      <c r="E114" s="217"/>
      <c r="F114" s="217"/>
      <c r="G114" s="217"/>
      <c r="H114" s="217"/>
      <c r="I114" s="217"/>
      <c r="J114" s="217"/>
      <c r="K114" s="217"/>
      <c r="L114" s="218"/>
    </row>
    <row r="115" spans="1:12">
      <c r="A115" s="1"/>
      <c r="B115" s="219" t="s">
        <v>120</v>
      </c>
      <c r="C115" s="220"/>
      <c r="D115" s="220"/>
      <c r="E115" s="220"/>
      <c r="F115" s="220"/>
      <c r="G115" s="220"/>
      <c r="H115" s="220"/>
      <c r="I115" s="220"/>
      <c r="J115" s="220"/>
      <c r="K115" s="220"/>
      <c r="L115" s="221"/>
    </row>
    <row r="116" spans="1:12">
      <c r="A116" s="1"/>
      <c r="B116" s="222" t="str">
        <f>IF(C8&gt;0,IF(L85&gt;6,"Output Current has exceeded panel limitations. Consider adding an Auxiliary Power Supply.","The output current is within the panel's limitations."),IF(L85&gt;3,IF(L85&lt;=6,"An Additional XRM-24 Transformer is required to meet current draw requirements.","Output Current has exceeded panel limitations. Consider adding an Auxiliary Power Supply."),"The output current is within the panel's limitations."))</f>
        <v>The output current is within the panel's limitations.</v>
      </c>
      <c r="C116" s="223"/>
      <c r="D116" s="223"/>
      <c r="E116" s="223"/>
      <c r="F116" s="223"/>
      <c r="G116" s="223"/>
      <c r="H116" s="223"/>
      <c r="I116" s="223"/>
      <c r="J116" s="223"/>
      <c r="K116" s="223"/>
      <c r="L116" s="224"/>
    </row>
    <row r="117" spans="1:12">
      <c r="A117" s="1"/>
      <c r="B117" s="225"/>
      <c r="C117" s="225"/>
      <c r="D117" s="225"/>
      <c r="E117" s="225"/>
      <c r="F117" s="225"/>
      <c r="G117" s="225"/>
      <c r="H117" s="225"/>
      <c r="I117" s="225"/>
      <c r="J117" s="225"/>
      <c r="K117" s="225"/>
      <c r="L117" s="225"/>
    </row>
    <row r="118" spans="1:12">
      <c r="A118" s="1"/>
      <c r="B118" s="226"/>
      <c r="C118" s="226"/>
      <c r="D118" s="226"/>
      <c r="E118" s="226"/>
      <c r="F118" s="226"/>
      <c r="G118" s="226"/>
      <c r="H118" s="226"/>
      <c r="I118" s="226"/>
      <c r="J118" s="226"/>
      <c r="K118" s="226"/>
      <c r="L118" s="226"/>
    </row>
    <row r="119" spans="1:12" ht="39" customHeight="1">
      <c r="B119" s="127"/>
      <c r="C119" s="4" t="s">
        <v>121</v>
      </c>
      <c r="D119" s="4"/>
      <c r="E119" s="4"/>
      <c r="F119" s="4"/>
      <c r="G119" s="4"/>
      <c r="H119" s="4"/>
      <c r="I119" s="4"/>
      <c r="J119" s="4"/>
      <c r="K119" s="4"/>
      <c r="L119" s="5"/>
    </row>
    <row r="120" spans="1:12">
      <c r="B120" s="227" t="s">
        <v>99</v>
      </c>
      <c r="C120" s="228"/>
      <c r="D120" s="228"/>
      <c r="E120" s="228"/>
      <c r="F120" s="228"/>
      <c r="G120" s="228"/>
      <c r="H120" s="228"/>
      <c r="I120" s="228"/>
      <c r="J120" s="228"/>
      <c r="K120" s="228"/>
      <c r="L120" s="229"/>
    </row>
    <row r="121" spans="1:12">
      <c r="B121" s="19" t="s">
        <v>122</v>
      </c>
      <c r="C121" s="20" t="s">
        <v>11</v>
      </c>
      <c r="D121" s="21" t="s">
        <v>123</v>
      </c>
      <c r="E121" s="22"/>
      <c r="F121" s="23"/>
      <c r="G121" s="20" t="s">
        <v>13</v>
      </c>
      <c r="H121" s="20" t="s">
        <v>11</v>
      </c>
      <c r="I121" s="24" t="s">
        <v>124</v>
      </c>
      <c r="J121" s="25"/>
      <c r="K121" s="26"/>
      <c r="L121" s="27" t="s">
        <v>13</v>
      </c>
    </row>
    <row r="122" spans="1:12">
      <c r="B122" s="230" t="s">
        <v>125</v>
      </c>
      <c r="C122" s="100">
        <v>3</v>
      </c>
      <c r="D122" s="101" t="s">
        <v>17</v>
      </c>
      <c r="E122" s="102">
        <v>0</v>
      </c>
      <c r="F122" s="101" t="s">
        <v>18</v>
      </c>
      <c r="G122" s="103">
        <f t="shared" ref="G122:G131" si="11">IF(C122&gt;0,PRODUCT(C122,E122),"")</f>
        <v>0</v>
      </c>
      <c r="H122" s="100">
        <f t="shared" ref="H122:H131" si="12">C122</f>
        <v>3</v>
      </c>
      <c r="I122" s="101" t="s">
        <v>17</v>
      </c>
      <c r="J122" s="102">
        <v>0.17599999904632568</v>
      </c>
      <c r="K122" s="101" t="s">
        <v>18</v>
      </c>
      <c r="L122" s="103">
        <f t="shared" ref="L122:L131" si="13">IF(H122&gt;0,PRODUCT(H122,J122),"")</f>
        <v>0.52799999713897705</v>
      </c>
    </row>
    <row r="123" spans="1:12">
      <c r="B123" s="99" t="s">
        <v>126</v>
      </c>
      <c r="C123" s="52">
        <v>1</v>
      </c>
      <c r="D123" s="50" t="s">
        <v>17</v>
      </c>
      <c r="E123" s="53">
        <v>0</v>
      </c>
      <c r="F123" s="50" t="s">
        <v>18</v>
      </c>
      <c r="G123" s="98">
        <f t="shared" si="11"/>
        <v>0</v>
      </c>
      <c r="H123" s="52">
        <f t="shared" si="12"/>
        <v>1</v>
      </c>
      <c r="I123" s="50" t="s">
        <v>17</v>
      </c>
      <c r="J123" s="53">
        <v>0.11599999666213989</v>
      </c>
      <c r="K123" s="50" t="s">
        <v>18</v>
      </c>
      <c r="L123" s="98">
        <f t="shared" si="13"/>
        <v>0.11599999666213989</v>
      </c>
    </row>
    <row r="124" spans="1:12">
      <c r="B124" s="99" t="s">
        <v>127</v>
      </c>
      <c r="C124" s="52">
        <v>3</v>
      </c>
      <c r="D124" s="50" t="s">
        <v>17</v>
      </c>
      <c r="E124" s="53">
        <v>0</v>
      </c>
      <c r="F124" s="50" t="s">
        <v>18</v>
      </c>
      <c r="G124" s="98">
        <f t="shared" si="11"/>
        <v>0</v>
      </c>
      <c r="H124" s="52">
        <f t="shared" si="12"/>
        <v>3</v>
      </c>
      <c r="I124" s="50" t="s">
        <v>17</v>
      </c>
      <c r="J124" s="53">
        <v>0.22100000083446503</v>
      </c>
      <c r="K124" s="50" t="s">
        <v>18</v>
      </c>
      <c r="L124" s="98">
        <f t="shared" si="13"/>
        <v>0.66300000250339508</v>
      </c>
    </row>
    <row r="125" spans="1:12">
      <c r="B125" s="231" t="s">
        <v>128</v>
      </c>
      <c r="C125" s="62">
        <v>2</v>
      </c>
      <c r="D125" s="63" t="s">
        <v>17</v>
      </c>
      <c r="E125" s="104">
        <v>0</v>
      </c>
      <c r="F125" s="63" t="s">
        <v>18</v>
      </c>
      <c r="G125" s="105">
        <f t="shared" si="11"/>
        <v>0</v>
      </c>
      <c r="H125" s="62">
        <f t="shared" si="12"/>
        <v>2</v>
      </c>
      <c r="I125" s="63" t="s">
        <v>17</v>
      </c>
      <c r="J125" s="104">
        <v>6.5999999642372131E-2</v>
      </c>
      <c r="K125" s="63" t="s">
        <v>18</v>
      </c>
      <c r="L125" s="105">
        <f t="shared" si="13"/>
        <v>0.13199999928474426</v>
      </c>
    </row>
    <row r="126" spans="1:12">
      <c r="B126" s="232"/>
      <c r="C126" s="34">
        <v>0</v>
      </c>
      <c r="D126" s="33" t="s">
        <v>17</v>
      </c>
      <c r="E126" s="233">
        <v>0</v>
      </c>
      <c r="F126" s="33" t="s">
        <v>18</v>
      </c>
      <c r="G126" s="31" t="str">
        <f t="shared" si="11"/>
        <v/>
      </c>
      <c r="H126" s="34">
        <f t="shared" si="12"/>
        <v>0</v>
      </c>
      <c r="I126" s="33" t="s">
        <v>17</v>
      </c>
      <c r="J126" s="233">
        <v>0</v>
      </c>
      <c r="K126" s="33" t="s">
        <v>18</v>
      </c>
      <c r="L126" s="31" t="str">
        <f t="shared" si="13"/>
        <v/>
      </c>
    </row>
    <row r="127" spans="1:12">
      <c r="B127" s="232"/>
      <c r="C127" s="34">
        <v>0</v>
      </c>
      <c r="D127" s="33" t="s">
        <v>17</v>
      </c>
      <c r="E127" s="233">
        <v>0</v>
      </c>
      <c r="F127" s="33" t="s">
        <v>18</v>
      </c>
      <c r="G127" s="31" t="str">
        <f t="shared" si="11"/>
        <v/>
      </c>
      <c r="H127" s="34">
        <f t="shared" si="12"/>
        <v>0</v>
      </c>
      <c r="I127" s="33" t="s">
        <v>17</v>
      </c>
      <c r="J127" s="233">
        <v>0</v>
      </c>
      <c r="K127" s="33" t="s">
        <v>18</v>
      </c>
      <c r="L127" s="31" t="str">
        <f t="shared" si="13"/>
        <v/>
      </c>
    </row>
    <row r="128" spans="1:12">
      <c r="B128" s="230"/>
      <c r="C128" s="100">
        <v>0</v>
      </c>
      <c r="D128" s="101" t="s">
        <v>17</v>
      </c>
      <c r="E128" s="102">
        <v>0</v>
      </c>
      <c r="F128" s="101" t="s">
        <v>18</v>
      </c>
      <c r="G128" s="103" t="str">
        <f t="shared" si="11"/>
        <v/>
      </c>
      <c r="H128" s="100">
        <f t="shared" si="12"/>
        <v>0</v>
      </c>
      <c r="I128" s="101" t="s">
        <v>17</v>
      </c>
      <c r="J128" s="102">
        <v>0</v>
      </c>
      <c r="K128" s="101" t="s">
        <v>18</v>
      </c>
      <c r="L128" s="103" t="str">
        <f t="shared" si="13"/>
        <v/>
      </c>
    </row>
    <row r="129" spans="2:12">
      <c r="B129" s="99"/>
      <c r="C129" s="52">
        <v>0</v>
      </c>
      <c r="D129" s="50" t="s">
        <v>17</v>
      </c>
      <c r="E129" s="53">
        <v>0</v>
      </c>
      <c r="F129" s="50" t="s">
        <v>18</v>
      </c>
      <c r="G129" s="98" t="str">
        <f t="shared" si="11"/>
        <v/>
      </c>
      <c r="H129" s="52">
        <f t="shared" si="12"/>
        <v>0</v>
      </c>
      <c r="I129" s="50" t="s">
        <v>17</v>
      </c>
      <c r="J129" s="53">
        <v>0</v>
      </c>
      <c r="K129" s="50" t="s">
        <v>18</v>
      </c>
      <c r="L129" s="98" t="str">
        <f t="shared" si="13"/>
        <v/>
      </c>
    </row>
    <row r="130" spans="2:12">
      <c r="B130" s="99"/>
      <c r="C130" s="52">
        <v>0</v>
      </c>
      <c r="D130" s="50" t="s">
        <v>17</v>
      </c>
      <c r="E130" s="53">
        <v>0</v>
      </c>
      <c r="F130" s="50" t="s">
        <v>18</v>
      </c>
      <c r="G130" s="98" t="str">
        <f t="shared" si="11"/>
        <v/>
      </c>
      <c r="H130" s="52">
        <f t="shared" si="12"/>
        <v>0</v>
      </c>
      <c r="I130" s="50" t="s">
        <v>17</v>
      </c>
      <c r="J130" s="53">
        <v>0</v>
      </c>
      <c r="K130" s="50" t="s">
        <v>18</v>
      </c>
      <c r="L130" s="98" t="str">
        <f t="shared" si="13"/>
        <v/>
      </c>
    </row>
    <row r="131" spans="2:12">
      <c r="B131" s="231"/>
      <c r="C131" s="62">
        <v>0</v>
      </c>
      <c r="D131" s="63" t="s">
        <v>17</v>
      </c>
      <c r="E131" s="104">
        <v>0</v>
      </c>
      <c r="F131" s="63" t="s">
        <v>18</v>
      </c>
      <c r="G131" s="105" t="str">
        <f t="shared" si="11"/>
        <v/>
      </c>
      <c r="H131" s="62">
        <f t="shared" si="12"/>
        <v>0</v>
      </c>
      <c r="I131" s="63" t="s">
        <v>17</v>
      </c>
      <c r="J131" s="104">
        <v>0</v>
      </c>
      <c r="K131" s="234" t="s">
        <v>18</v>
      </c>
      <c r="L131" s="235" t="str">
        <f t="shared" si="13"/>
        <v/>
      </c>
    </row>
    <row r="132" spans="2:12">
      <c r="B132" s="118" t="s">
        <v>105</v>
      </c>
      <c r="C132" s="119"/>
      <c r="D132" s="119"/>
      <c r="E132" s="119"/>
      <c r="F132" s="119"/>
      <c r="G132" s="120">
        <f>SUM(G122:G131)</f>
        <v>0</v>
      </c>
      <c r="H132" s="121" t="s">
        <v>106</v>
      </c>
      <c r="I132" s="122"/>
      <c r="J132" s="122"/>
      <c r="K132" s="123"/>
      <c r="L132" s="120">
        <f>SUM(L122:L131)</f>
        <v>1.4389999955892563</v>
      </c>
    </row>
    <row r="134" spans="2:12">
      <c r="B134" s="227" t="s">
        <v>100</v>
      </c>
      <c r="C134" s="228"/>
      <c r="D134" s="228"/>
      <c r="E134" s="228"/>
      <c r="F134" s="228"/>
      <c r="G134" s="228"/>
      <c r="H134" s="228"/>
      <c r="I134" s="228"/>
      <c r="J134" s="228"/>
      <c r="K134" s="228"/>
      <c r="L134" s="229"/>
    </row>
    <row r="135" spans="2:12">
      <c r="B135" s="19" t="s">
        <v>122</v>
      </c>
      <c r="C135" s="20" t="s">
        <v>11</v>
      </c>
      <c r="D135" s="21" t="s">
        <v>123</v>
      </c>
      <c r="E135" s="22"/>
      <c r="F135" s="23"/>
      <c r="G135" s="20" t="s">
        <v>13</v>
      </c>
      <c r="H135" s="20" t="s">
        <v>11</v>
      </c>
      <c r="I135" s="24" t="s">
        <v>124</v>
      </c>
      <c r="J135" s="25"/>
      <c r="K135" s="26"/>
      <c r="L135" s="27" t="s">
        <v>13</v>
      </c>
    </row>
    <row r="136" spans="2:12">
      <c r="B136" s="230"/>
      <c r="C136" s="100">
        <v>0</v>
      </c>
      <c r="D136" s="101" t="s">
        <v>17</v>
      </c>
      <c r="E136" s="102">
        <v>0</v>
      </c>
      <c r="F136" s="101" t="s">
        <v>18</v>
      </c>
      <c r="G136" s="103" t="str">
        <f t="shared" ref="G136:G145" si="14">IF(C136&gt;0,PRODUCT(C136,E136),"")</f>
        <v/>
      </c>
      <c r="H136" s="100">
        <f t="shared" ref="H136:H145" si="15">C136</f>
        <v>0</v>
      </c>
      <c r="I136" s="101" t="s">
        <v>17</v>
      </c>
      <c r="J136" s="102">
        <v>0</v>
      </c>
      <c r="K136" s="101" t="s">
        <v>18</v>
      </c>
      <c r="L136" s="103" t="str">
        <f t="shared" ref="L136:L145" si="16">IF(H136&gt;0,PRODUCT(H136,J136),"")</f>
        <v/>
      </c>
    </row>
    <row r="137" spans="2:12">
      <c r="B137" s="99"/>
      <c r="C137" s="52">
        <v>0</v>
      </c>
      <c r="D137" s="50" t="s">
        <v>17</v>
      </c>
      <c r="E137" s="53">
        <v>0</v>
      </c>
      <c r="F137" s="50" t="s">
        <v>18</v>
      </c>
      <c r="G137" s="98" t="str">
        <f t="shared" si="14"/>
        <v/>
      </c>
      <c r="H137" s="52">
        <f t="shared" si="15"/>
        <v>0</v>
      </c>
      <c r="I137" s="50" t="s">
        <v>17</v>
      </c>
      <c r="J137" s="53">
        <v>0</v>
      </c>
      <c r="K137" s="50" t="s">
        <v>18</v>
      </c>
      <c r="L137" s="98" t="str">
        <f t="shared" si="16"/>
        <v/>
      </c>
    </row>
    <row r="138" spans="2:12">
      <c r="B138" s="99"/>
      <c r="C138" s="52">
        <v>0</v>
      </c>
      <c r="D138" s="50" t="s">
        <v>17</v>
      </c>
      <c r="E138" s="53">
        <v>0</v>
      </c>
      <c r="F138" s="50" t="s">
        <v>18</v>
      </c>
      <c r="G138" s="98" t="str">
        <f t="shared" si="14"/>
        <v/>
      </c>
      <c r="H138" s="52">
        <f t="shared" si="15"/>
        <v>0</v>
      </c>
      <c r="I138" s="50" t="s">
        <v>17</v>
      </c>
      <c r="J138" s="53">
        <v>0</v>
      </c>
      <c r="K138" s="50" t="s">
        <v>18</v>
      </c>
      <c r="L138" s="98" t="str">
        <f t="shared" si="16"/>
        <v/>
      </c>
    </row>
    <row r="139" spans="2:12">
      <c r="B139" s="231"/>
      <c r="C139" s="62">
        <v>0</v>
      </c>
      <c r="D139" s="63" t="s">
        <v>17</v>
      </c>
      <c r="E139" s="104">
        <v>0</v>
      </c>
      <c r="F139" s="63" t="s">
        <v>18</v>
      </c>
      <c r="G139" s="105" t="str">
        <f t="shared" si="14"/>
        <v/>
      </c>
      <c r="H139" s="62">
        <f t="shared" si="15"/>
        <v>0</v>
      </c>
      <c r="I139" s="63" t="s">
        <v>17</v>
      </c>
      <c r="J139" s="104">
        <v>0</v>
      </c>
      <c r="K139" s="63" t="s">
        <v>18</v>
      </c>
      <c r="L139" s="105" t="str">
        <f t="shared" si="16"/>
        <v/>
      </c>
    </row>
    <row r="140" spans="2:12">
      <c r="B140" s="232"/>
      <c r="C140" s="34">
        <v>0</v>
      </c>
      <c r="D140" s="33" t="s">
        <v>17</v>
      </c>
      <c r="E140" s="233">
        <v>0</v>
      </c>
      <c r="F140" s="33" t="s">
        <v>18</v>
      </c>
      <c r="G140" s="31" t="str">
        <f t="shared" si="14"/>
        <v/>
      </c>
      <c r="H140" s="34">
        <f t="shared" si="15"/>
        <v>0</v>
      </c>
      <c r="I140" s="33" t="s">
        <v>17</v>
      </c>
      <c r="J140" s="233">
        <v>0</v>
      </c>
      <c r="K140" s="33" t="s">
        <v>18</v>
      </c>
      <c r="L140" s="31" t="str">
        <f t="shared" si="16"/>
        <v/>
      </c>
    </row>
    <row r="141" spans="2:12">
      <c r="B141" s="232"/>
      <c r="C141" s="34">
        <v>0</v>
      </c>
      <c r="D141" s="33" t="s">
        <v>17</v>
      </c>
      <c r="E141" s="233">
        <v>0</v>
      </c>
      <c r="F141" s="33" t="s">
        <v>18</v>
      </c>
      <c r="G141" s="31" t="str">
        <f t="shared" si="14"/>
        <v/>
      </c>
      <c r="H141" s="34">
        <f t="shared" si="15"/>
        <v>0</v>
      </c>
      <c r="I141" s="33" t="s">
        <v>17</v>
      </c>
      <c r="J141" s="233">
        <v>0</v>
      </c>
      <c r="K141" s="33" t="s">
        <v>18</v>
      </c>
      <c r="L141" s="31" t="str">
        <f t="shared" si="16"/>
        <v/>
      </c>
    </row>
    <row r="142" spans="2:12">
      <c r="B142" s="230"/>
      <c r="C142" s="100">
        <v>0</v>
      </c>
      <c r="D142" s="101" t="s">
        <v>17</v>
      </c>
      <c r="E142" s="102">
        <v>0</v>
      </c>
      <c r="F142" s="101" t="s">
        <v>18</v>
      </c>
      <c r="G142" s="103" t="str">
        <f t="shared" si="14"/>
        <v/>
      </c>
      <c r="H142" s="100">
        <f t="shared" si="15"/>
        <v>0</v>
      </c>
      <c r="I142" s="101" t="s">
        <v>17</v>
      </c>
      <c r="J142" s="102">
        <v>0</v>
      </c>
      <c r="K142" s="101" t="s">
        <v>18</v>
      </c>
      <c r="L142" s="103" t="str">
        <f t="shared" si="16"/>
        <v/>
      </c>
    </row>
    <row r="143" spans="2:12">
      <c r="B143" s="99"/>
      <c r="C143" s="52">
        <v>0</v>
      </c>
      <c r="D143" s="50" t="s">
        <v>17</v>
      </c>
      <c r="E143" s="53">
        <v>0</v>
      </c>
      <c r="F143" s="50" t="s">
        <v>18</v>
      </c>
      <c r="G143" s="98" t="str">
        <f t="shared" si="14"/>
        <v/>
      </c>
      <c r="H143" s="52">
        <f t="shared" si="15"/>
        <v>0</v>
      </c>
      <c r="I143" s="50" t="s">
        <v>17</v>
      </c>
      <c r="J143" s="53">
        <v>0</v>
      </c>
      <c r="K143" s="50" t="s">
        <v>18</v>
      </c>
      <c r="L143" s="98" t="str">
        <f t="shared" si="16"/>
        <v/>
      </c>
    </row>
    <row r="144" spans="2:12">
      <c r="B144" s="99"/>
      <c r="C144" s="52">
        <v>0</v>
      </c>
      <c r="D144" s="50" t="s">
        <v>17</v>
      </c>
      <c r="E144" s="53">
        <v>0</v>
      </c>
      <c r="F144" s="50" t="s">
        <v>18</v>
      </c>
      <c r="G144" s="98" t="str">
        <f t="shared" si="14"/>
        <v/>
      </c>
      <c r="H144" s="52">
        <f t="shared" si="15"/>
        <v>0</v>
      </c>
      <c r="I144" s="50" t="s">
        <v>17</v>
      </c>
      <c r="J144" s="53">
        <v>0</v>
      </c>
      <c r="K144" s="50" t="s">
        <v>18</v>
      </c>
      <c r="L144" s="98" t="str">
        <f t="shared" si="16"/>
        <v/>
      </c>
    </row>
    <row r="145" spans="2:12">
      <c r="B145" s="231"/>
      <c r="C145" s="62">
        <v>0</v>
      </c>
      <c r="D145" s="63" t="s">
        <v>17</v>
      </c>
      <c r="E145" s="104">
        <v>0</v>
      </c>
      <c r="F145" s="63" t="s">
        <v>18</v>
      </c>
      <c r="G145" s="105" t="str">
        <f t="shared" si="14"/>
        <v/>
      </c>
      <c r="H145" s="62">
        <f t="shared" si="15"/>
        <v>0</v>
      </c>
      <c r="I145" s="63" t="s">
        <v>17</v>
      </c>
      <c r="J145" s="104">
        <v>0</v>
      </c>
      <c r="K145" s="234" t="s">
        <v>18</v>
      </c>
      <c r="L145" s="235" t="str">
        <f t="shared" si="16"/>
        <v/>
      </c>
    </row>
    <row r="146" spans="2:12">
      <c r="B146" s="118" t="s">
        <v>105</v>
      </c>
      <c r="C146" s="119"/>
      <c r="D146" s="119"/>
      <c r="E146" s="119"/>
      <c r="F146" s="119"/>
      <c r="G146" s="120">
        <f>SUM(G136:G145)</f>
        <v>0</v>
      </c>
      <c r="H146" s="121" t="s">
        <v>106</v>
      </c>
      <c r="I146" s="122"/>
      <c r="J146" s="122"/>
      <c r="K146" s="123"/>
      <c r="L146" s="120">
        <f>SUM(L136:L145)</f>
        <v>0</v>
      </c>
    </row>
    <row r="148" spans="2:12">
      <c r="B148" s="227" t="s">
        <v>101</v>
      </c>
      <c r="C148" s="228"/>
      <c r="D148" s="228"/>
      <c r="E148" s="228"/>
      <c r="F148" s="228"/>
      <c r="G148" s="228"/>
      <c r="H148" s="228"/>
      <c r="I148" s="228"/>
      <c r="J148" s="228"/>
      <c r="K148" s="228"/>
      <c r="L148" s="229"/>
    </row>
    <row r="149" spans="2:12">
      <c r="B149" s="19" t="s">
        <v>122</v>
      </c>
      <c r="C149" s="20" t="s">
        <v>11</v>
      </c>
      <c r="D149" s="21" t="s">
        <v>123</v>
      </c>
      <c r="E149" s="22"/>
      <c r="F149" s="23"/>
      <c r="G149" s="20" t="s">
        <v>13</v>
      </c>
      <c r="H149" s="20" t="s">
        <v>11</v>
      </c>
      <c r="I149" s="24" t="s">
        <v>124</v>
      </c>
      <c r="J149" s="25"/>
      <c r="K149" s="26"/>
      <c r="L149" s="27" t="s">
        <v>13</v>
      </c>
    </row>
    <row r="150" spans="2:12">
      <c r="B150" s="230"/>
      <c r="C150" s="100">
        <v>0</v>
      </c>
      <c r="D150" s="101" t="s">
        <v>17</v>
      </c>
      <c r="E150" s="102">
        <v>0</v>
      </c>
      <c r="F150" s="101" t="s">
        <v>18</v>
      </c>
      <c r="G150" s="103" t="str">
        <f t="shared" ref="G150:G159" si="17">IF(C150&gt;0,PRODUCT(C150,E150),"")</f>
        <v/>
      </c>
      <c r="H150" s="100">
        <f t="shared" ref="H150:H159" si="18">C150</f>
        <v>0</v>
      </c>
      <c r="I150" s="101" t="s">
        <v>17</v>
      </c>
      <c r="J150" s="102">
        <v>0</v>
      </c>
      <c r="K150" s="101" t="s">
        <v>18</v>
      </c>
      <c r="L150" s="103" t="str">
        <f t="shared" ref="L150:L159" si="19">IF(H150&gt;0,PRODUCT(H150,J150),"")</f>
        <v/>
      </c>
    </row>
    <row r="151" spans="2:12">
      <c r="B151" s="99"/>
      <c r="C151" s="52">
        <v>0</v>
      </c>
      <c r="D151" s="50" t="s">
        <v>17</v>
      </c>
      <c r="E151" s="53">
        <v>0</v>
      </c>
      <c r="F151" s="50" t="s">
        <v>18</v>
      </c>
      <c r="G151" s="98" t="str">
        <f t="shared" si="17"/>
        <v/>
      </c>
      <c r="H151" s="52">
        <f t="shared" si="18"/>
        <v>0</v>
      </c>
      <c r="I151" s="50" t="s">
        <v>17</v>
      </c>
      <c r="J151" s="53">
        <v>0</v>
      </c>
      <c r="K151" s="50" t="s">
        <v>18</v>
      </c>
      <c r="L151" s="98" t="str">
        <f t="shared" si="19"/>
        <v/>
      </c>
    </row>
    <row r="152" spans="2:12">
      <c r="B152" s="99"/>
      <c r="C152" s="52">
        <v>0</v>
      </c>
      <c r="D152" s="50" t="s">
        <v>17</v>
      </c>
      <c r="E152" s="53">
        <v>0</v>
      </c>
      <c r="F152" s="50" t="s">
        <v>18</v>
      </c>
      <c r="G152" s="98" t="str">
        <f t="shared" si="17"/>
        <v/>
      </c>
      <c r="H152" s="52">
        <f t="shared" si="18"/>
        <v>0</v>
      </c>
      <c r="I152" s="50" t="s">
        <v>17</v>
      </c>
      <c r="J152" s="53">
        <v>0</v>
      </c>
      <c r="K152" s="50" t="s">
        <v>18</v>
      </c>
      <c r="L152" s="98" t="str">
        <f t="shared" si="19"/>
        <v/>
      </c>
    </row>
    <row r="153" spans="2:12">
      <c r="B153" s="231"/>
      <c r="C153" s="62">
        <v>0</v>
      </c>
      <c r="D153" s="63" t="s">
        <v>17</v>
      </c>
      <c r="E153" s="104">
        <v>0</v>
      </c>
      <c r="F153" s="63" t="s">
        <v>18</v>
      </c>
      <c r="G153" s="105" t="str">
        <f t="shared" si="17"/>
        <v/>
      </c>
      <c r="H153" s="62">
        <f t="shared" si="18"/>
        <v>0</v>
      </c>
      <c r="I153" s="63" t="s">
        <v>17</v>
      </c>
      <c r="J153" s="104">
        <v>0</v>
      </c>
      <c r="K153" s="63" t="s">
        <v>18</v>
      </c>
      <c r="L153" s="105" t="str">
        <f t="shared" si="19"/>
        <v/>
      </c>
    </row>
    <row r="154" spans="2:12">
      <c r="B154" s="232"/>
      <c r="C154" s="34">
        <v>0</v>
      </c>
      <c r="D154" s="33" t="s">
        <v>17</v>
      </c>
      <c r="E154" s="233">
        <v>0</v>
      </c>
      <c r="F154" s="33" t="s">
        <v>18</v>
      </c>
      <c r="G154" s="31" t="str">
        <f t="shared" si="17"/>
        <v/>
      </c>
      <c r="H154" s="34">
        <f t="shared" si="18"/>
        <v>0</v>
      </c>
      <c r="I154" s="33" t="s">
        <v>17</v>
      </c>
      <c r="J154" s="233">
        <v>0</v>
      </c>
      <c r="K154" s="33" t="s">
        <v>18</v>
      </c>
      <c r="L154" s="31" t="str">
        <f t="shared" si="19"/>
        <v/>
      </c>
    </row>
    <row r="155" spans="2:12">
      <c r="B155" s="232"/>
      <c r="C155" s="34">
        <v>0</v>
      </c>
      <c r="D155" s="33" t="s">
        <v>17</v>
      </c>
      <c r="E155" s="233">
        <v>0</v>
      </c>
      <c r="F155" s="33" t="s">
        <v>18</v>
      </c>
      <c r="G155" s="31" t="str">
        <f t="shared" si="17"/>
        <v/>
      </c>
      <c r="H155" s="34">
        <f t="shared" si="18"/>
        <v>0</v>
      </c>
      <c r="I155" s="33" t="s">
        <v>17</v>
      </c>
      <c r="J155" s="233">
        <v>0</v>
      </c>
      <c r="K155" s="33" t="s">
        <v>18</v>
      </c>
      <c r="L155" s="31" t="str">
        <f t="shared" si="19"/>
        <v/>
      </c>
    </row>
    <row r="156" spans="2:12">
      <c r="B156" s="230"/>
      <c r="C156" s="100">
        <v>0</v>
      </c>
      <c r="D156" s="101" t="s">
        <v>17</v>
      </c>
      <c r="E156" s="102">
        <v>0</v>
      </c>
      <c r="F156" s="101" t="s">
        <v>18</v>
      </c>
      <c r="G156" s="103" t="str">
        <f t="shared" si="17"/>
        <v/>
      </c>
      <c r="H156" s="100">
        <f t="shared" si="18"/>
        <v>0</v>
      </c>
      <c r="I156" s="101" t="s">
        <v>17</v>
      </c>
      <c r="J156" s="102">
        <v>0</v>
      </c>
      <c r="K156" s="101" t="s">
        <v>18</v>
      </c>
      <c r="L156" s="103" t="str">
        <f t="shared" si="19"/>
        <v/>
      </c>
    </row>
    <row r="157" spans="2:12">
      <c r="B157" s="99"/>
      <c r="C157" s="52">
        <v>0</v>
      </c>
      <c r="D157" s="50" t="s">
        <v>17</v>
      </c>
      <c r="E157" s="53">
        <v>0</v>
      </c>
      <c r="F157" s="50" t="s">
        <v>18</v>
      </c>
      <c r="G157" s="98" t="str">
        <f t="shared" si="17"/>
        <v/>
      </c>
      <c r="H157" s="52">
        <f t="shared" si="18"/>
        <v>0</v>
      </c>
      <c r="I157" s="50" t="s">
        <v>17</v>
      </c>
      <c r="J157" s="53">
        <v>0</v>
      </c>
      <c r="K157" s="50" t="s">
        <v>18</v>
      </c>
      <c r="L157" s="98" t="str">
        <f t="shared" si="19"/>
        <v/>
      </c>
    </row>
    <row r="158" spans="2:12">
      <c r="B158" s="99"/>
      <c r="C158" s="52">
        <v>0</v>
      </c>
      <c r="D158" s="50" t="s">
        <v>17</v>
      </c>
      <c r="E158" s="53">
        <v>0</v>
      </c>
      <c r="F158" s="50" t="s">
        <v>18</v>
      </c>
      <c r="G158" s="98" t="str">
        <f t="shared" si="17"/>
        <v/>
      </c>
      <c r="H158" s="52">
        <f t="shared" si="18"/>
        <v>0</v>
      </c>
      <c r="I158" s="50" t="s">
        <v>17</v>
      </c>
      <c r="J158" s="53">
        <v>0</v>
      </c>
      <c r="K158" s="50" t="s">
        <v>18</v>
      </c>
      <c r="L158" s="98" t="str">
        <f t="shared" si="19"/>
        <v/>
      </c>
    </row>
    <row r="159" spans="2:12">
      <c r="B159" s="231"/>
      <c r="C159" s="62">
        <v>0</v>
      </c>
      <c r="D159" s="63" t="s">
        <v>17</v>
      </c>
      <c r="E159" s="104">
        <v>0</v>
      </c>
      <c r="F159" s="63" t="s">
        <v>18</v>
      </c>
      <c r="G159" s="105" t="str">
        <f t="shared" si="17"/>
        <v/>
      </c>
      <c r="H159" s="62">
        <f t="shared" si="18"/>
        <v>0</v>
      </c>
      <c r="I159" s="63" t="s">
        <v>17</v>
      </c>
      <c r="J159" s="104">
        <v>0</v>
      </c>
      <c r="K159" s="234" t="s">
        <v>18</v>
      </c>
      <c r="L159" s="235" t="str">
        <f t="shared" si="19"/>
        <v/>
      </c>
    </row>
    <row r="160" spans="2:12">
      <c r="B160" s="118" t="s">
        <v>105</v>
      </c>
      <c r="C160" s="119"/>
      <c r="D160" s="119"/>
      <c r="E160" s="119"/>
      <c r="F160" s="119"/>
      <c r="G160" s="120">
        <f>SUM(G150:G159)</f>
        <v>0</v>
      </c>
      <c r="H160" s="121" t="s">
        <v>106</v>
      </c>
      <c r="I160" s="122"/>
      <c r="J160" s="122"/>
      <c r="K160" s="123"/>
      <c r="L160" s="120">
        <f>SUM(L150:L159)</f>
        <v>0</v>
      </c>
    </row>
    <row r="162" spans="2:12">
      <c r="B162" s="227" t="s">
        <v>102</v>
      </c>
      <c r="C162" s="228"/>
      <c r="D162" s="228"/>
      <c r="E162" s="228"/>
      <c r="F162" s="228"/>
      <c r="G162" s="228"/>
      <c r="H162" s="228"/>
      <c r="I162" s="228"/>
      <c r="J162" s="228"/>
      <c r="K162" s="228"/>
      <c r="L162" s="229"/>
    </row>
    <row r="163" spans="2:12">
      <c r="B163" s="19" t="s">
        <v>122</v>
      </c>
      <c r="C163" s="20" t="s">
        <v>11</v>
      </c>
      <c r="D163" s="21" t="s">
        <v>123</v>
      </c>
      <c r="E163" s="22"/>
      <c r="F163" s="23"/>
      <c r="G163" s="20" t="s">
        <v>13</v>
      </c>
      <c r="H163" s="20" t="s">
        <v>11</v>
      </c>
      <c r="I163" s="24" t="s">
        <v>124</v>
      </c>
      <c r="J163" s="25"/>
      <c r="K163" s="26"/>
      <c r="L163" s="27" t="s">
        <v>13</v>
      </c>
    </row>
    <row r="164" spans="2:12">
      <c r="B164" s="230"/>
      <c r="C164" s="100">
        <v>0</v>
      </c>
      <c r="D164" s="101" t="s">
        <v>17</v>
      </c>
      <c r="E164" s="102">
        <v>0</v>
      </c>
      <c r="F164" s="101" t="s">
        <v>18</v>
      </c>
      <c r="G164" s="103" t="str">
        <f t="shared" ref="G164:G173" si="20">IF(C164&gt;0,PRODUCT(C164,E164),"")</f>
        <v/>
      </c>
      <c r="H164" s="100">
        <f t="shared" ref="H164:H173" si="21">C164</f>
        <v>0</v>
      </c>
      <c r="I164" s="101" t="s">
        <v>17</v>
      </c>
      <c r="J164" s="102">
        <v>0</v>
      </c>
      <c r="K164" s="101" t="s">
        <v>18</v>
      </c>
      <c r="L164" s="103" t="str">
        <f t="shared" ref="L164:L173" si="22">IF(H164&gt;0,PRODUCT(H164,J164),"")</f>
        <v/>
      </c>
    </row>
    <row r="165" spans="2:12">
      <c r="B165" s="99"/>
      <c r="C165" s="52">
        <v>0</v>
      </c>
      <c r="D165" s="50" t="s">
        <v>17</v>
      </c>
      <c r="E165" s="53">
        <v>0</v>
      </c>
      <c r="F165" s="50" t="s">
        <v>18</v>
      </c>
      <c r="G165" s="98" t="str">
        <f t="shared" si="20"/>
        <v/>
      </c>
      <c r="H165" s="52">
        <f t="shared" si="21"/>
        <v>0</v>
      </c>
      <c r="I165" s="50" t="s">
        <v>17</v>
      </c>
      <c r="J165" s="53">
        <v>0</v>
      </c>
      <c r="K165" s="50" t="s">
        <v>18</v>
      </c>
      <c r="L165" s="98" t="str">
        <f t="shared" si="22"/>
        <v/>
      </c>
    </row>
    <row r="166" spans="2:12">
      <c r="B166" s="99"/>
      <c r="C166" s="52">
        <v>0</v>
      </c>
      <c r="D166" s="50" t="s">
        <v>17</v>
      </c>
      <c r="E166" s="53">
        <v>0</v>
      </c>
      <c r="F166" s="50" t="s">
        <v>18</v>
      </c>
      <c r="G166" s="98" t="str">
        <f t="shared" si="20"/>
        <v/>
      </c>
      <c r="H166" s="52">
        <f t="shared" si="21"/>
        <v>0</v>
      </c>
      <c r="I166" s="50" t="s">
        <v>17</v>
      </c>
      <c r="J166" s="53">
        <v>0</v>
      </c>
      <c r="K166" s="50" t="s">
        <v>18</v>
      </c>
      <c r="L166" s="98" t="str">
        <f t="shared" si="22"/>
        <v/>
      </c>
    </row>
    <row r="167" spans="2:12">
      <c r="B167" s="231"/>
      <c r="C167" s="62">
        <v>0</v>
      </c>
      <c r="D167" s="63" t="s">
        <v>17</v>
      </c>
      <c r="E167" s="104">
        <v>0</v>
      </c>
      <c r="F167" s="63" t="s">
        <v>18</v>
      </c>
      <c r="G167" s="105" t="str">
        <f t="shared" si="20"/>
        <v/>
      </c>
      <c r="H167" s="62">
        <f t="shared" si="21"/>
        <v>0</v>
      </c>
      <c r="I167" s="63" t="s">
        <v>17</v>
      </c>
      <c r="J167" s="104">
        <v>0</v>
      </c>
      <c r="K167" s="63" t="s">
        <v>18</v>
      </c>
      <c r="L167" s="105" t="str">
        <f t="shared" si="22"/>
        <v/>
      </c>
    </row>
    <row r="168" spans="2:12">
      <c r="B168" s="232"/>
      <c r="C168" s="34">
        <v>0</v>
      </c>
      <c r="D168" s="33" t="s">
        <v>17</v>
      </c>
      <c r="E168" s="233">
        <v>0</v>
      </c>
      <c r="F168" s="33" t="s">
        <v>18</v>
      </c>
      <c r="G168" s="31" t="str">
        <f t="shared" si="20"/>
        <v/>
      </c>
      <c r="H168" s="34">
        <f t="shared" si="21"/>
        <v>0</v>
      </c>
      <c r="I168" s="33" t="s">
        <v>17</v>
      </c>
      <c r="J168" s="233">
        <v>0</v>
      </c>
      <c r="K168" s="33" t="s">
        <v>18</v>
      </c>
      <c r="L168" s="31" t="str">
        <f t="shared" si="22"/>
        <v/>
      </c>
    </row>
    <row r="169" spans="2:12">
      <c r="B169" s="232"/>
      <c r="C169" s="34">
        <v>0</v>
      </c>
      <c r="D169" s="33" t="s">
        <v>17</v>
      </c>
      <c r="E169" s="233">
        <v>0</v>
      </c>
      <c r="F169" s="33" t="s">
        <v>18</v>
      </c>
      <c r="G169" s="31" t="str">
        <f t="shared" si="20"/>
        <v/>
      </c>
      <c r="H169" s="34">
        <f t="shared" si="21"/>
        <v>0</v>
      </c>
      <c r="I169" s="33" t="s">
        <v>17</v>
      </c>
      <c r="J169" s="233">
        <v>0</v>
      </c>
      <c r="K169" s="33" t="s">
        <v>18</v>
      </c>
      <c r="L169" s="31" t="str">
        <f t="shared" si="22"/>
        <v/>
      </c>
    </row>
    <row r="170" spans="2:12">
      <c r="B170" s="230"/>
      <c r="C170" s="100">
        <v>0</v>
      </c>
      <c r="D170" s="101" t="s">
        <v>17</v>
      </c>
      <c r="E170" s="102">
        <v>0</v>
      </c>
      <c r="F170" s="101" t="s">
        <v>18</v>
      </c>
      <c r="G170" s="103" t="str">
        <f t="shared" si="20"/>
        <v/>
      </c>
      <c r="H170" s="100">
        <f t="shared" si="21"/>
        <v>0</v>
      </c>
      <c r="I170" s="101" t="s">
        <v>17</v>
      </c>
      <c r="J170" s="102">
        <v>0</v>
      </c>
      <c r="K170" s="101" t="s">
        <v>18</v>
      </c>
      <c r="L170" s="103" t="str">
        <f t="shared" si="22"/>
        <v/>
      </c>
    </row>
    <row r="171" spans="2:12">
      <c r="B171" s="99"/>
      <c r="C171" s="52">
        <v>0</v>
      </c>
      <c r="D171" s="50" t="s">
        <v>17</v>
      </c>
      <c r="E171" s="53">
        <v>0</v>
      </c>
      <c r="F171" s="50" t="s">
        <v>18</v>
      </c>
      <c r="G171" s="98" t="str">
        <f t="shared" si="20"/>
        <v/>
      </c>
      <c r="H171" s="52">
        <f t="shared" si="21"/>
        <v>0</v>
      </c>
      <c r="I171" s="50" t="s">
        <v>17</v>
      </c>
      <c r="J171" s="53">
        <v>0</v>
      </c>
      <c r="K171" s="50" t="s">
        <v>18</v>
      </c>
      <c r="L171" s="98" t="str">
        <f t="shared" si="22"/>
        <v/>
      </c>
    </row>
    <row r="172" spans="2:12">
      <c r="B172" s="99"/>
      <c r="C172" s="52">
        <v>0</v>
      </c>
      <c r="D172" s="50" t="s">
        <v>17</v>
      </c>
      <c r="E172" s="53">
        <v>0</v>
      </c>
      <c r="F172" s="50" t="s">
        <v>18</v>
      </c>
      <c r="G172" s="98" t="str">
        <f t="shared" si="20"/>
        <v/>
      </c>
      <c r="H172" s="52">
        <f t="shared" si="21"/>
        <v>0</v>
      </c>
      <c r="I172" s="50" t="s">
        <v>17</v>
      </c>
      <c r="J172" s="53">
        <v>0</v>
      </c>
      <c r="K172" s="50" t="s">
        <v>18</v>
      </c>
      <c r="L172" s="98" t="str">
        <f t="shared" si="22"/>
        <v/>
      </c>
    </row>
    <row r="173" spans="2:12">
      <c r="B173" s="231"/>
      <c r="C173" s="62">
        <v>0</v>
      </c>
      <c r="D173" s="63" t="s">
        <v>17</v>
      </c>
      <c r="E173" s="104">
        <v>0</v>
      </c>
      <c r="F173" s="63" t="s">
        <v>18</v>
      </c>
      <c r="G173" s="105" t="str">
        <f t="shared" si="20"/>
        <v/>
      </c>
      <c r="H173" s="62">
        <f t="shared" si="21"/>
        <v>0</v>
      </c>
      <c r="I173" s="63" t="s">
        <v>17</v>
      </c>
      <c r="J173" s="104">
        <v>0</v>
      </c>
      <c r="K173" s="234" t="s">
        <v>18</v>
      </c>
      <c r="L173" s="235" t="str">
        <f t="shared" si="22"/>
        <v/>
      </c>
    </row>
    <row r="174" spans="2:12">
      <c r="B174" s="118" t="s">
        <v>105</v>
      </c>
      <c r="C174" s="119"/>
      <c r="D174" s="119"/>
      <c r="E174" s="119"/>
      <c r="F174" s="119"/>
      <c r="G174" s="120">
        <f>SUM(G164:G173)</f>
        <v>0</v>
      </c>
      <c r="H174" s="121" t="s">
        <v>106</v>
      </c>
      <c r="I174" s="122"/>
      <c r="J174" s="122"/>
      <c r="K174" s="123"/>
      <c r="L174" s="120">
        <f>SUM(L164:L173)</f>
        <v>0</v>
      </c>
    </row>
    <row r="176" spans="2:12">
      <c r="B176" s="227" t="s">
        <v>103</v>
      </c>
      <c r="C176" s="228"/>
      <c r="D176" s="228"/>
      <c r="E176" s="228"/>
      <c r="F176" s="228"/>
      <c r="G176" s="228"/>
      <c r="H176" s="228"/>
      <c r="I176" s="228"/>
      <c r="J176" s="228"/>
      <c r="K176" s="228"/>
      <c r="L176" s="229"/>
    </row>
    <row r="177" spans="2:12">
      <c r="B177" s="19" t="s">
        <v>122</v>
      </c>
      <c r="C177" s="20" t="s">
        <v>11</v>
      </c>
      <c r="D177" s="21" t="s">
        <v>123</v>
      </c>
      <c r="E177" s="22"/>
      <c r="F177" s="23"/>
      <c r="G177" s="20" t="s">
        <v>13</v>
      </c>
      <c r="H177" s="20" t="s">
        <v>11</v>
      </c>
      <c r="I177" s="24" t="s">
        <v>124</v>
      </c>
      <c r="J177" s="25"/>
      <c r="K177" s="26"/>
      <c r="L177" s="27" t="s">
        <v>13</v>
      </c>
    </row>
    <row r="178" spans="2:12">
      <c r="B178" s="230"/>
      <c r="C178" s="100">
        <v>0</v>
      </c>
      <c r="D178" s="101" t="s">
        <v>17</v>
      </c>
      <c r="E178" s="102">
        <v>0</v>
      </c>
      <c r="F178" s="101" t="s">
        <v>18</v>
      </c>
      <c r="G178" s="103" t="str">
        <f t="shared" ref="G178:G187" si="23">IF(C178&gt;0,PRODUCT(C178,E178),"")</f>
        <v/>
      </c>
      <c r="H178" s="100">
        <f t="shared" ref="H178:H187" si="24">C178</f>
        <v>0</v>
      </c>
      <c r="I178" s="101" t="s">
        <v>17</v>
      </c>
      <c r="J178" s="102">
        <v>0</v>
      </c>
      <c r="K178" s="101" t="s">
        <v>18</v>
      </c>
      <c r="L178" s="103" t="str">
        <f t="shared" ref="L178:L187" si="25">IF(H178&gt;0,PRODUCT(H178,J178),"")</f>
        <v/>
      </c>
    </row>
    <row r="179" spans="2:12">
      <c r="B179" s="99"/>
      <c r="C179" s="52">
        <v>0</v>
      </c>
      <c r="D179" s="50" t="s">
        <v>17</v>
      </c>
      <c r="E179" s="53">
        <v>0</v>
      </c>
      <c r="F179" s="50" t="s">
        <v>18</v>
      </c>
      <c r="G179" s="98" t="str">
        <f t="shared" si="23"/>
        <v/>
      </c>
      <c r="H179" s="52">
        <f t="shared" si="24"/>
        <v>0</v>
      </c>
      <c r="I179" s="50" t="s">
        <v>17</v>
      </c>
      <c r="J179" s="53">
        <v>0</v>
      </c>
      <c r="K179" s="50" t="s">
        <v>18</v>
      </c>
      <c r="L179" s="98" t="str">
        <f t="shared" si="25"/>
        <v/>
      </c>
    </row>
    <row r="180" spans="2:12">
      <c r="B180" s="99"/>
      <c r="C180" s="52">
        <v>0</v>
      </c>
      <c r="D180" s="50" t="s">
        <v>17</v>
      </c>
      <c r="E180" s="53">
        <v>0</v>
      </c>
      <c r="F180" s="50" t="s">
        <v>18</v>
      </c>
      <c r="G180" s="98" t="str">
        <f t="shared" si="23"/>
        <v/>
      </c>
      <c r="H180" s="52">
        <f t="shared" si="24"/>
        <v>0</v>
      </c>
      <c r="I180" s="50" t="s">
        <v>17</v>
      </c>
      <c r="J180" s="53">
        <v>0</v>
      </c>
      <c r="K180" s="50" t="s">
        <v>18</v>
      </c>
      <c r="L180" s="98" t="str">
        <f t="shared" si="25"/>
        <v/>
      </c>
    </row>
    <row r="181" spans="2:12">
      <c r="B181" s="231"/>
      <c r="C181" s="62">
        <v>0</v>
      </c>
      <c r="D181" s="63" t="s">
        <v>17</v>
      </c>
      <c r="E181" s="104">
        <v>0</v>
      </c>
      <c r="F181" s="63" t="s">
        <v>18</v>
      </c>
      <c r="G181" s="105" t="str">
        <f t="shared" si="23"/>
        <v/>
      </c>
      <c r="H181" s="62">
        <f t="shared" si="24"/>
        <v>0</v>
      </c>
      <c r="I181" s="63" t="s">
        <v>17</v>
      </c>
      <c r="J181" s="104">
        <v>0</v>
      </c>
      <c r="K181" s="63" t="s">
        <v>18</v>
      </c>
      <c r="L181" s="105" t="str">
        <f t="shared" si="25"/>
        <v/>
      </c>
    </row>
    <row r="182" spans="2:12">
      <c r="B182" s="232"/>
      <c r="C182" s="34">
        <v>0</v>
      </c>
      <c r="D182" s="33" t="s">
        <v>17</v>
      </c>
      <c r="E182" s="233">
        <v>0</v>
      </c>
      <c r="F182" s="33" t="s">
        <v>18</v>
      </c>
      <c r="G182" s="31" t="str">
        <f t="shared" si="23"/>
        <v/>
      </c>
      <c r="H182" s="34">
        <f t="shared" si="24"/>
        <v>0</v>
      </c>
      <c r="I182" s="33" t="s">
        <v>17</v>
      </c>
      <c r="J182" s="233">
        <v>0</v>
      </c>
      <c r="K182" s="33" t="s">
        <v>18</v>
      </c>
      <c r="L182" s="31" t="str">
        <f t="shared" si="25"/>
        <v/>
      </c>
    </row>
    <row r="183" spans="2:12">
      <c r="B183" s="232"/>
      <c r="C183" s="34">
        <v>0</v>
      </c>
      <c r="D183" s="33" t="s">
        <v>17</v>
      </c>
      <c r="E183" s="233">
        <v>0</v>
      </c>
      <c r="F183" s="33" t="s">
        <v>18</v>
      </c>
      <c r="G183" s="31" t="str">
        <f t="shared" si="23"/>
        <v/>
      </c>
      <c r="H183" s="34">
        <f t="shared" si="24"/>
        <v>0</v>
      </c>
      <c r="I183" s="33" t="s">
        <v>17</v>
      </c>
      <c r="J183" s="233">
        <v>0</v>
      </c>
      <c r="K183" s="33" t="s">
        <v>18</v>
      </c>
      <c r="L183" s="31" t="str">
        <f t="shared" si="25"/>
        <v/>
      </c>
    </row>
    <row r="184" spans="2:12">
      <c r="B184" s="230"/>
      <c r="C184" s="100">
        <v>0</v>
      </c>
      <c r="D184" s="101" t="s">
        <v>17</v>
      </c>
      <c r="E184" s="102">
        <v>0</v>
      </c>
      <c r="F184" s="101" t="s">
        <v>18</v>
      </c>
      <c r="G184" s="103" t="str">
        <f t="shared" si="23"/>
        <v/>
      </c>
      <c r="H184" s="100">
        <f t="shared" si="24"/>
        <v>0</v>
      </c>
      <c r="I184" s="101" t="s">
        <v>17</v>
      </c>
      <c r="J184" s="102">
        <v>0</v>
      </c>
      <c r="K184" s="101" t="s">
        <v>18</v>
      </c>
      <c r="L184" s="103" t="str">
        <f t="shared" si="25"/>
        <v/>
      </c>
    </row>
    <row r="185" spans="2:12">
      <c r="B185" s="99"/>
      <c r="C185" s="52">
        <v>0</v>
      </c>
      <c r="D185" s="50" t="s">
        <v>17</v>
      </c>
      <c r="E185" s="53">
        <v>0</v>
      </c>
      <c r="F185" s="50" t="s">
        <v>18</v>
      </c>
      <c r="G185" s="98" t="str">
        <f t="shared" si="23"/>
        <v/>
      </c>
      <c r="H185" s="52">
        <f t="shared" si="24"/>
        <v>0</v>
      </c>
      <c r="I185" s="50" t="s">
        <v>17</v>
      </c>
      <c r="J185" s="53">
        <v>0</v>
      </c>
      <c r="K185" s="50" t="s">
        <v>18</v>
      </c>
      <c r="L185" s="98" t="str">
        <f t="shared" si="25"/>
        <v/>
      </c>
    </row>
    <row r="186" spans="2:12">
      <c r="B186" s="99"/>
      <c r="C186" s="52">
        <v>0</v>
      </c>
      <c r="D186" s="50" t="s">
        <v>17</v>
      </c>
      <c r="E186" s="53">
        <v>0</v>
      </c>
      <c r="F186" s="50" t="s">
        <v>18</v>
      </c>
      <c r="G186" s="98" t="str">
        <f t="shared" si="23"/>
        <v/>
      </c>
      <c r="H186" s="52">
        <f t="shared" si="24"/>
        <v>0</v>
      </c>
      <c r="I186" s="50" t="s">
        <v>17</v>
      </c>
      <c r="J186" s="53">
        <v>0</v>
      </c>
      <c r="K186" s="50" t="s">
        <v>18</v>
      </c>
      <c r="L186" s="98" t="str">
        <f t="shared" si="25"/>
        <v/>
      </c>
    </row>
    <row r="187" spans="2:12">
      <c r="B187" s="231"/>
      <c r="C187" s="62">
        <v>0</v>
      </c>
      <c r="D187" s="63" t="s">
        <v>17</v>
      </c>
      <c r="E187" s="104">
        <v>0</v>
      </c>
      <c r="F187" s="63" t="s">
        <v>18</v>
      </c>
      <c r="G187" s="105" t="str">
        <f t="shared" si="23"/>
        <v/>
      </c>
      <c r="H187" s="62">
        <f t="shared" si="24"/>
        <v>0</v>
      </c>
      <c r="I187" s="63" t="s">
        <v>17</v>
      </c>
      <c r="J187" s="104">
        <v>0</v>
      </c>
      <c r="K187" s="234" t="s">
        <v>18</v>
      </c>
      <c r="L187" s="235" t="str">
        <f t="shared" si="25"/>
        <v/>
      </c>
    </row>
    <row r="188" spans="2:12">
      <c r="B188" s="118" t="s">
        <v>105</v>
      </c>
      <c r="C188" s="119"/>
      <c r="D188" s="119"/>
      <c r="E188" s="119"/>
      <c r="F188" s="119"/>
      <c r="G188" s="120">
        <f>SUM(G178:G187)</f>
        <v>0</v>
      </c>
      <c r="H188" s="121" t="s">
        <v>106</v>
      </c>
      <c r="I188" s="122"/>
      <c r="J188" s="122"/>
      <c r="K188" s="123"/>
      <c r="L188" s="120">
        <f>SUM(L178:L187)</f>
        <v>0</v>
      </c>
    </row>
    <row r="190" spans="2:12">
      <c r="B190" s="227" t="s">
        <v>104</v>
      </c>
      <c r="C190" s="228"/>
      <c r="D190" s="228"/>
      <c r="E190" s="228"/>
      <c r="F190" s="228"/>
      <c r="G190" s="228"/>
      <c r="H190" s="228"/>
      <c r="I190" s="228"/>
      <c r="J190" s="228"/>
      <c r="K190" s="228"/>
      <c r="L190" s="229"/>
    </row>
    <row r="191" spans="2:12">
      <c r="B191" s="19" t="s">
        <v>122</v>
      </c>
      <c r="C191" s="20" t="s">
        <v>11</v>
      </c>
      <c r="D191" s="21" t="s">
        <v>123</v>
      </c>
      <c r="E191" s="22"/>
      <c r="F191" s="23"/>
      <c r="G191" s="20" t="s">
        <v>13</v>
      </c>
      <c r="H191" s="20" t="s">
        <v>11</v>
      </c>
      <c r="I191" s="24" t="s">
        <v>124</v>
      </c>
      <c r="J191" s="25"/>
      <c r="K191" s="26"/>
      <c r="L191" s="27" t="s">
        <v>13</v>
      </c>
    </row>
    <row r="192" spans="2:12">
      <c r="B192" s="230" t="s">
        <v>31</v>
      </c>
      <c r="C192" s="100">
        <v>1</v>
      </c>
      <c r="D192" s="101" t="s">
        <v>17</v>
      </c>
      <c r="E192" s="102">
        <v>1.4999999664723873E-2</v>
      </c>
      <c r="F192" s="101" t="s">
        <v>18</v>
      </c>
      <c r="G192" s="103">
        <f t="shared" ref="G192:G201" si="26">IF(C192&gt;0,PRODUCT(C192,E192),"")</f>
        <v>1.4999999664723873E-2</v>
      </c>
      <c r="H192" s="100">
        <f t="shared" ref="H192:H201" si="27">C192</f>
        <v>1</v>
      </c>
      <c r="I192" s="101" t="s">
        <v>17</v>
      </c>
      <c r="J192" s="102">
        <v>3.9999999105930328E-2</v>
      </c>
      <c r="K192" s="101" t="s">
        <v>18</v>
      </c>
      <c r="L192" s="103">
        <f t="shared" ref="L192:L201" si="28">IF(H192&gt;0,PRODUCT(H192,J192),"")</f>
        <v>3.9999999105930328E-2</v>
      </c>
    </row>
    <row r="193" spans="2:12">
      <c r="B193" s="99"/>
      <c r="C193" s="52">
        <v>0</v>
      </c>
      <c r="D193" s="50" t="s">
        <v>17</v>
      </c>
      <c r="E193" s="53">
        <v>0</v>
      </c>
      <c r="F193" s="50" t="s">
        <v>18</v>
      </c>
      <c r="G193" s="98" t="str">
        <f t="shared" si="26"/>
        <v/>
      </c>
      <c r="H193" s="52">
        <f t="shared" si="27"/>
        <v>0</v>
      </c>
      <c r="I193" s="50" t="s">
        <v>17</v>
      </c>
      <c r="J193" s="53">
        <v>0</v>
      </c>
      <c r="K193" s="50" t="s">
        <v>18</v>
      </c>
      <c r="L193" s="98" t="str">
        <f t="shared" si="28"/>
        <v/>
      </c>
    </row>
    <row r="194" spans="2:12">
      <c r="B194" s="99"/>
      <c r="C194" s="52">
        <v>0</v>
      </c>
      <c r="D194" s="50" t="s">
        <v>17</v>
      </c>
      <c r="E194" s="53">
        <v>0</v>
      </c>
      <c r="F194" s="50" t="s">
        <v>18</v>
      </c>
      <c r="G194" s="98" t="str">
        <f t="shared" si="26"/>
        <v/>
      </c>
      <c r="H194" s="52">
        <f t="shared" si="27"/>
        <v>0</v>
      </c>
      <c r="I194" s="50" t="s">
        <v>17</v>
      </c>
      <c r="J194" s="53">
        <v>0</v>
      </c>
      <c r="K194" s="50" t="s">
        <v>18</v>
      </c>
      <c r="L194" s="98" t="str">
        <f t="shared" si="28"/>
        <v/>
      </c>
    </row>
    <row r="195" spans="2:12">
      <c r="B195" s="231"/>
      <c r="C195" s="62">
        <v>0</v>
      </c>
      <c r="D195" s="63" t="s">
        <v>17</v>
      </c>
      <c r="E195" s="104">
        <v>0</v>
      </c>
      <c r="F195" s="63" t="s">
        <v>18</v>
      </c>
      <c r="G195" s="105" t="str">
        <f t="shared" si="26"/>
        <v/>
      </c>
      <c r="H195" s="62">
        <f t="shared" si="27"/>
        <v>0</v>
      </c>
      <c r="I195" s="63" t="s">
        <v>17</v>
      </c>
      <c r="J195" s="104">
        <v>0</v>
      </c>
      <c r="K195" s="63" t="s">
        <v>18</v>
      </c>
      <c r="L195" s="105" t="str">
        <f t="shared" si="28"/>
        <v/>
      </c>
    </row>
    <row r="196" spans="2:12">
      <c r="B196" s="232"/>
      <c r="C196" s="34">
        <v>0</v>
      </c>
      <c r="D196" s="33" t="s">
        <v>17</v>
      </c>
      <c r="E196" s="233">
        <v>0</v>
      </c>
      <c r="F196" s="33" t="s">
        <v>18</v>
      </c>
      <c r="G196" s="31" t="str">
        <f t="shared" si="26"/>
        <v/>
      </c>
      <c r="H196" s="34">
        <f t="shared" si="27"/>
        <v>0</v>
      </c>
      <c r="I196" s="33" t="s">
        <v>17</v>
      </c>
      <c r="J196" s="233">
        <v>0</v>
      </c>
      <c r="K196" s="33" t="s">
        <v>18</v>
      </c>
      <c r="L196" s="31" t="str">
        <f t="shared" si="28"/>
        <v/>
      </c>
    </row>
    <row r="197" spans="2:12">
      <c r="B197" s="232"/>
      <c r="C197" s="34">
        <v>0</v>
      </c>
      <c r="D197" s="33" t="s">
        <v>17</v>
      </c>
      <c r="E197" s="233">
        <v>0</v>
      </c>
      <c r="F197" s="33" t="s">
        <v>18</v>
      </c>
      <c r="G197" s="31" t="str">
        <f t="shared" si="26"/>
        <v/>
      </c>
      <c r="H197" s="34">
        <f t="shared" si="27"/>
        <v>0</v>
      </c>
      <c r="I197" s="33" t="s">
        <v>17</v>
      </c>
      <c r="J197" s="233">
        <v>0</v>
      </c>
      <c r="K197" s="33" t="s">
        <v>18</v>
      </c>
      <c r="L197" s="31" t="str">
        <f t="shared" si="28"/>
        <v/>
      </c>
    </row>
    <row r="198" spans="2:12">
      <c r="B198" s="230"/>
      <c r="C198" s="100">
        <v>0</v>
      </c>
      <c r="D198" s="101" t="s">
        <v>17</v>
      </c>
      <c r="E198" s="102">
        <v>0</v>
      </c>
      <c r="F198" s="101" t="s">
        <v>18</v>
      </c>
      <c r="G198" s="103" t="str">
        <f t="shared" si="26"/>
        <v/>
      </c>
      <c r="H198" s="100">
        <f t="shared" si="27"/>
        <v>0</v>
      </c>
      <c r="I198" s="101" t="s">
        <v>17</v>
      </c>
      <c r="J198" s="102">
        <v>0</v>
      </c>
      <c r="K198" s="101" t="s">
        <v>18</v>
      </c>
      <c r="L198" s="103" t="str">
        <f t="shared" si="28"/>
        <v/>
      </c>
    </row>
    <row r="199" spans="2:12">
      <c r="B199" s="99"/>
      <c r="C199" s="52">
        <v>0</v>
      </c>
      <c r="D199" s="50" t="s">
        <v>17</v>
      </c>
      <c r="E199" s="53">
        <v>0</v>
      </c>
      <c r="F199" s="50" t="s">
        <v>18</v>
      </c>
      <c r="G199" s="98" t="str">
        <f t="shared" si="26"/>
        <v/>
      </c>
      <c r="H199" s="52">
        <f t="shared" si="27"/>
        <v>0</v>
      </c>
      <c r="I199" s="50" t="s">
        <v>17</v>
      </c>
      <c r="J199" s="53">
        <v>0</v>
      </c>
      <c r="K199" s="50" t="s">
        <v>18</v>
      </c>
      <c r="L199" s="98" t="str">
        <f t="shared" si="28"/>
        <v/>
      </c>
    </row>
    <row r="200" spans="2:12">
      <c r="B200" s="99"/>
      <c r="C200" s="52">
        <v>0</v>
      </c>
      <c r="D200" s="50" t="s">
        <v>17</v>
      </c>
      <c r="E200" s="53">
        <v>0</v>
      </c>
      <c r="F200" s="50" t="s">
        <v>18</v>
      </c>
      <c r="G200" s="98" t="str">
        <f t="shared" si="26"/>
        <v/>
      </c>
      <c r="H200" s="52">
        <f t="shared" si="27"/>
        <v>0</v>
      </c>
      <c r="I200" s="50" t="s">
        <v>17</v>
      </c>
      <c r="J200" s="53">
        <v>0</v>
      </c>
      <c r="K200" s="50" t="s">
        <v>18</v>
      </c>
      <c r="L200" s="98" t="str">
        <f t="shared" si="28"/>
        <v/>
      </c>
    </row>
    <row r="201" spans="2:12">
      <c r="B201" s="231"/>
      <c r="C201" s="62">
        <v>0</v>
      </c>
      <c r="D201" s="63" t="s">
        <v>17</v>
      </c>
      <c r="E201" s="104">
        <v>0</v>
      </c>
      <c r="F201" s="63" t="s">
        <v>18</v>
      </c>
      <c r="G201" s="105" t="str">
        <f t="shared" si="26"/>
        <v/>
      </c>
      <c r="H201" s="62">
        <f t="shared" si="27"/>
        <v>0</v>
      </c>
      <c r="I201" s="63" t="s">
        <v>17</v>
      </c>
      <c r="J201" s="104">
        <v>0</v>
      </c>
      <c r="K201" s="234" t="s">
        <v>18</v>
      </c>
      <c r="L201" s="235" t="str">
        <f t="shared" si="28"/>
        <v/>
      </c>
    </row>
    <row r="202" spans="2:12">
      <c r="B202" s="118" t="s">
        <v>105</v>
      </c>
      <c r="C202" s="119"/>
      <c r="D202" s="119"/>
      <c r="E202" s="119"/>
      <c r="F202" s="119"/>
      <c r="G202" s="120">
        <f>SUM(G192:G201)</f>
        <v>1.4999999664723873E-2</v>
      </c>
      <c r="H202" s="121" t="s">
        <v>106</v>
      </c>
      <c r="I202" s="122"/>
      <c r="J202" s="122"/>
      <c r="K202" s="123"/>
      <c r="L202" s="120">
        <f>SUM(L192:L201)</f>
        <v>3.9999999105930328E-2</v>
      </c>
    </row>
  </sheetData>
  <mergeCells count="77">
    <mergeCell ref="B188:F188"/>
    <mergeCell ref="H188:K188"/>
    <mergeCell ref="B190:L190"/>
    <mergeCell ref="D191:F191"/>
    <mergeCell ref="I191:K191"/>
    <mergeCell ref="B202:F202"/>
    <mergeCell ref="H202:K202"/>
    <mergeCell ref="D163:F163"/>
    <mergeCell ref="I163:K163"/>
    <mergeCell ref="B174:F174"/>
    <mergeCell ref="H174:K174"/>
    <mergeCell ref="B176:L176"/>
    <mergeCell ref="D177:F177"/>
    <mergeCell ref="I177:K177"/>
    <mergeCell ref="B148:L148"/>
    <mergeCell ref="D149:F149"/>
    <mergeCell ref="I149:K149"/>
    <mergeCell ref="B160:F160"/>
    <mergeCell ref="H160:K160"/>
    <mergeCell ref="B162:L162"/>
    <mergeCell ref="B132:F132"/>
    <mergeCell ref="H132:K132"/>
    <mergeCell ref="B134:L134"/>
    <mergeCell ref="D135:F135"/>
    <mergeCell ref="I135:K135"/>
    <mergeCell ref="B146:F146"/>
    <mergeCell ref="H146:K146"/>
    <mergeCell ref="B114:L114"/>
    <mergeCell ref="B115:L115"/>
    <mergeCell ref="B116:L116"/>
    <mergeCell ref="C119:L119"/>
    <mergeCell ref="B120:L120"/>
    <mergeCell ref="D121:F121"/>
    <mergeCell ref="I121:K121"/>
    <mergeCell ref="B108:L108"/>
    <mergeCell ref="B110:G110"/>
    <mergeCell ref="H110:L110"/>
    <mergeCell ref="B111:L111"/>
    <mergeCell ref="B112:L112"/>
    <mergeCell ref="B113:L113"/>
    <mergeCell ref="B102:K102"/>
    <mergeCell ref="B104:G104"/>
    <mergeCell ref="H104:L104"/>
    <mergeCell ref="B106:G106"/>
    <mergeCell ref="H106:L106"/>
    <mergeCell ref="B107:L107"/>
    <mergeCell ref="B99:D99"/>
    <mergeCell ref="E99:G99"/>
    <mergeCell ref="I99:J99"/>
    <mergeCell ref="B100:K100"/>
    <mergeCell ref="B101:G101"/>
    <mergeCell ref="H101:J101"/>
    <mergeCell ref="B96:D96"/>
    <mergeCell ref="E96:G96"/>
    <mergeCell ref="I96:J96"/>
    <mergeCell ref="B97:G98"/>
    <mergeCell ref="H97:L97"/>
    <mergeCell ref="H98:L98"/>
    <mergeCell ref="C88:L88"/>
    <mergeCell ref="B89:L89"/>
    <mergeCell ref="B90:L90"/>
    <mergeCell ref="B91:L92"/>
    <mergeCell ref="B94:G95"/>
    <mergeCell ref="H94:L94"/>
    <mergeCell ref="H95:L95"/>
    <mergeCell ref="B12:L12"/>
    <mergeCell ref="B21:L21"/>
    <mergeCell ref="B35:L35"/>
    <mergeCell ref="C68:K68"/>
    <mergeCell ref="B85:F85"/>
    <mergeCell ref="H85:K85"/>
    <mergeCell ref="C2:L2"/>
    <mergeCell ref="B3:L4"/>
    <mergeCell ref="C5:G5"/>
    <mergeCell ref="H5:L5"/>
    <mergeCell ref="D6:F6"/>
    <mergeCell ref="I6:K6"/>
  </mergeCells>
  <conditionalFormatting sqref="B116:L116">
    <cfRule type="cellIs" dxfId="6" priority="7" stopIfTrue="1" operator="equal">
      <formula>"The output current is within the panel's limitations."</formula>
    </cfRule>
  </conditionalFormatting>
  <conditionalFormatting sqref="B107:L107">
    <cfRule type="cellIs" dxfId="5" priority="6" stopIfTrue="1" operator="equal">
      <formula>"The batteries can be charged by the MS-9200UDLS Charger."</formula>
    </cfRule>
  </conditionalFormatting>
  <conditionalFormatting sqref="B108:L108">
    <cfRule type="cellIs" dxfId="4" priority="5" stopIfTrue="1" operator="equal">
      <formula>"The batteries can be housed in the MS-9200UDLS Cabinet."</formula>
    </cfRule>
  </conditionalFormatting>
  <conditionalFormatting sqref="B111:L111">
    <cfRule type="cellIs" dxfId="3" priority="4" stopIfTrue="1" operator="equal">
      <formula>"NAC#1 current is within the limitations of the circuit."</formula>
    </cfRule>
  </conditionalFormatting>
  <conditionalFormatting sqref="B112:L112">
    <cfRule type="cellIs" dxfId="2" priority="3" stopIfTrue="1" operator="equal">
      <formula>"NAC#2 current is within the limitations of the circuit."</formula>
    </cfRule>
  </conditionalFormatting>
  <conditionalFormatting sqref="B113:L113">
    <cfRule type="cellIs" dxfId="1" priority="2" stopIfTrue="1" operator="equal">
      <formula>"NAC#3 current is within the limitations of the circuit."</formula>
    </cfRule>
  </conditionalFormatting>
  <conditionalFormatting sqref="B114:L114">
    <cfRule type="cellIs" dxfId="0" priority="1" stopIfTrue="1" operator="equal">
      <formula>"NAC#4 current is within the limitations of the circuit."</formula>
    </cfRule>
  </conditionalFormatting>
  <dataValidations count="4">
    <dataValidation type="list" operator="greaterThan" allowBlank="1" showInputMessage="1" showErrorMessage="1" sqref="H101:J101 JD101:JF101 SZ101:TB101 ACV101:ACX101 AMR101:AMT101 AWN101:AWP101 BGJ101:BGL101 BQF101:BQH101 CAB101:CAD101 CJX101:CJZ101 CTT101:CTV101 DDP101:DDR101 DNL101:DNN101 DXH101:DXJ101 EHD101:EHF101 EQZ101:ERB101 FAV101:FAX101 FKR101:FKT101 FUN101:FUP101 GEJ101:GEL101 GOF101:GOH101 GYB101:GYD101 HHX101:HHZ101 HRT101:HRV101 IBP101:IBR101 ILL101:ILN101 IVH101:IVJ101 JFD101:JFF101 JOZ101:JPB101 JYV101:JYX101 KIR101:KIT101 KSN101:KSP101 LCJ101:LCL101 LMF101:LMH101 LWB101:LWD101 MFX101:MFZ101 MPT101:MPV101 MZP101:MZR101 NJL101:NJN101 NTH101:NTJ101 ODD101:ODF101 OMZ101:ONB101 OWV101:OWX101 PGR101:PGT101 PQN101:PQP101 QAJ101:QAL101 QKF101:QKH101 QUB101:QUD101 RDX101:RDZ101 RNT101:RNV101 RXP101:RXR101 SHL101:SHN101 SRH101:SRJ101 TBD101:TBF101 TKZ101:TLB101 TUV101:TUX101 UER101:UET101 UON101:UOP101 UYJ101:UYL101 VIF101:VIH101 VSB101:VSD101 WBX101:WBZ101 WLT101:WLV101 WVP101:WVR101 H65637:J65637 JD65637:JF65637 SZ65637:TB65637 ACV65637:ACX65637 AMR65637:AMT65637 AWN65637:AWP65637 BGJ65637:BGL65637 BQF65637:BQH65637 CAB65637:CAD65637 CJX65637:CJZ65637 CTT65637:CTV65637 DDP65637:DDR65637 DNL65637:DNN65637 DXH65637:DXJ65637 EHD65637:EHF65637 EQZ65637:ERB65637 FAV65637:FAX65637 FKR65637:FKT65637 FUN65637:FUP65637 GEJ65637:GEL65637 GOF65637:GOH65637 GYB65637:GYD65637 HHX65637:HHZ65637 HRT65637:HRV65637 IBP65637:IBR65637 ILL65637:ILN65637 IVH65637:IVJ65637 JFD65637:JFF65637 JOZ65637:JPB65637 JYV65637:JYX65637 KIR65637:KIT65637 KSN65637:KSP65637 LCJ65637:LCL65637 LMF65637:LMH65637 LWB65637:LWD65637 MFX65637:MFZ65637 MPT65637:MPV65637 MZP65637:MZR65637 NJL65637:NJN65637 NTH65637:NTJ65637 ODD65637:ODF65637 OMZ65637:ONB65637 OWV65637:OWX65637 PGR65637:PGT65637 PQN65637:PQP65637 QAJ65637:QAL65637 QKF65637:QKH65637 QUB65637:QUD65637 RDX65637:RDZ65637 RNT65637:RNV65637 RXP65637:RXR65637 SHL65637:SHN65637 SRH65637:SRJ65637 TBD65637:TBF65637 TKZ65637:TLB65637 TUV65637:TUX65637 UER65637:UET65637 UON65637:UOP65637 UYJ65637:UYL65637 VIF65637:VIH65637 VSB65637:VSD65637 WBX65637:WBZ65637 WLT65637:WLV65637 WVP65637:WVR65637 H131173:J131173 JD131173:JF131173 SZ131173:TB131173 ACV131173:ACX131173 AMR131173:AMT131173 AWN131173:AWP131173 BGJ131173:BGL131173 BQF131173:BQH131173 CAB131173:CAD131173 CJX131173:CJZ131173 CTT131173:CTV131173 DDP131173:DDR131173 DNL131173:DNN131173 DXH131173:DXJ131173 EHD131173:EHF131173 EQZ131173:ERB131173 FAV131173:FAX131173 FKR131173:FKT131173 FUN131173:FUP131173 GEJ131173:GEL131173 GOF131173:GOH131173 GYB131173:GYD131173 HHX131173:HHZ131173 HRT131173:HRV131173 IBP131173:IBR131173 ILL131173:ILN131173 IVH131173:IVJ131173 JFD131173:JFF131173 JOZ131173:JPB131173 JYV131173:JYX131173 KIR131173:KIT131173 KSN131173:KSP131173 LCJ131173:LCL131173 LMF131173:LMH131173 LWB131173:LWD131173 MFX131173:MFZ131173 MPT131173:MPV131173 MZP131173:MZR131173 NJL131173:NJN131173 NTH131173:NTJ131173 ODD131173:ODF131173 OMZ131173:ONB131173 OWV131173:OWX131173 PGR131173:PGT131173 PQN131173:PQP131173 QAJ131173:QAL131173 QKF131173:QKH131173 QUB131173:QUD131173 RDX131173:RDZ131173 RNT131173:RNV131173 RXP131173:RXR131173 SHL131173:SHN131173 SRH131173:SRJ131173 TBD131173:TBF131173 TKZ131173:TLB131173 TUV131173:TUX131173 UER131173:UET131173 UON131173:UOP131173 UYJ131173:UYL131173 VIF131173:VIH131173 VSB131173:VSD131173 WBX131173:WBZ131173 WLT131173:WLV131173 WVP131173:WVR131173 H196709:J196709 JD196709:JF196709 SZ196709:TB196709 ACV196709:ACX196709 AMR196709:AMT196709 AWN196709:AWP196709 BGJ196709:BGL196709 BQF196709:BQH196709 CAB196709:CAD196709 CJX196709:CJZ196709 CTT196709:CTV196709 DDP196709:DDR196709 DNL196709:DNN196709 DXH196709:DXJ196709 EHD196709:EHF196709 EQZ196709:ERB196709 FAV196709:FAX196709 FKR196709:FKT196709 FUN196709:FUP196709 GEJ196709:GEL196709 GOF196709:GOH196709 GYB196709:GYD196709 HHX196709:HHZ196709 HRT196709:HRV196709 IBP196709:IBR196709 ILL196709:ILN196709 IVH196709:IVJ196709 JFD196709:JFF196709 JOZ196709:JPB196709 JYV196709:JYX196709 KIR196709:KIT196709 KSN196709:KSP196709 LCJ196709:LCL196709 LMF196709:LMH196709 LWB196709:LWD196709 MFX196709:MFZ196709 MPT196709:MPV196709 MZP196709:MZR196709 NJL196709:NJN196709 NTH196709:NTJ196709 ODD196709:ODF196709 OMZ196709:ONB196709 OWV196709:OWX196709 PGR196709:PGT196709 PQN196709:PQP196709 QAJ196709:QAL196709 QKF196709:QKH196709 QUB196709:QUD196709 RDX196709:RDZ196709 RNT196709:RNV196709 RXP196709:RXR196709 SHL196709:SHN196709 SRH196709:SRJ196709 TBD196709:TBF196709 TKZ196709:TLB196709 TUV196709:TUX196709 UER196709:UET196709 UON196709:UOP196709 UYJ196709:UYL196709 VIF196709:VIH196709 VSB196709:VSD196709 WBX196709:WBZ196709 WLT196709:WLV196709 WVP196709:WVR196709 H262245:J262245 JD262245:JF262245 SZ262245:TB262245 ACV262245:ACX262245 AMR262245:AMT262245 AWN262245:AWP262245 BGJ262245:BGL262245 BQF262245:BQH262245 CAB262245:CAD262245 CJX262245:CJZ262245 CTT262245:CTV262245 DDP262245:DDR262245 DNL262245:DNN262245 DXH262245:DXJ262245 EHD262245:EHF262245 EQZ262245:ERB262245 FAV262245:FAX262245 FKR262245:FKT262245 FUN262245:FUP262245 GEJ262245:GEL262245 GOF262245:GOH262245 GYB262245:GYD262245 HHX262245:HHZ262245 HRT262245:HRV262245 IBP262245:IBR262245 ILL262245:ILN262245 IVH262245:IVJ262245 JFD262245:JFF262245 JOZ262245:JPB262245 JYV262245:JYX262245 KIR262245:KIT262245 KSN262245:KSP262245 LCJ262245:LCL262245 LMF262245:LMH262245 LWB262245:LWD262245 MFX262245:MFZ262245 MPT262245:MPV262245 MZP262245:MZR262245 NJL262245:NJN262245 NTH262245:NTJ262245 ODD262245:ODF262245 OMZ262245:ONB262245 OWV262245:OWX262245 PGR262245:PGT262245 PQN262245:PQP262245 QAJ262245:QAL262245 QKF262245:QKH262245 QUB262245:QUD262245 RDX262245:RDZ262245 RNT262245:RNV262245 RXP262245:RXR262245 SHL262245:SHN262245 SRH262245:SRJ262245 TBD262245:TBF262245 TKZ262245:TLB262245 TUV262245:TUX262245 UER262245:UET262245 UON262245:UOP262245 UYJ262245:UYL262245 VIF262245:VIH262245 VSB262245:VSD262245 WBX262245:WBZ262245 WLT262245:WLV262245 WVP262245:WVR262245 H327781:J327781 JD327781:JF327781 SZ327781:TB327781 ACV327781:ACX327781 AMR327781:AMT327781 AWN327781:AWP327781 BGJ327781:BGL327781 BQF327781:BQH327781 CAB327781:CAD327781 CJX327781:CJZ327781 CTT327781:CTV327781 DDP327781:DDR327781 DNL327781:DNN327781 DXH327781:DXJ327781 EHD327781:EHF327781 EQZ327781:ERB327781 FAV327781:FAX327781 FKR327781:FKT327781 FUN327781:FUP327781 GEJ327781:GEL327781 GOF327781:GOH327781 GYB327781:GYD327781 HHX327781:HHZ327781 HRT327781:HRV327781 IBP327781:IBR327781 ILL327781:ILN327781 IVH327781:IVJ327781 JFD327781:JFF327781 JOZ327781:JPB327781 JYV327781:JYX327781 KIR327781:KIT327781 KSN327781:KSP327781 LCJ327781:LCL327781 LMF327781:LMH327781 LWB327781:LWD327781 MFX327781:MFZ327781 MPT327781:MPV327781 MZP327781:MZR327781 NJL327781:NJN327781 NTH327781:NTJ327781 ODD327781:ODF327781 OMZ327781:ONB327781 OWV327781:OWX327781 PGR327781:PGT327781 PQN327781:PQP327781 QAJ327781:QAL327781 QKF327781:QKH327781 QUB327781:QUD327781 RDX327781:RDZ327781 RNT327781:RNV327781 RXP327781:RXR327781 SHL327781:SHN327781 SRH327781:SRJ327781 TBD327781:TBF327781 TKZ327781:TLB327781 TUV327781:TUX327781 UER327781:UET327781 UON327781:UOP327781 UYJ327781:UYL327781 VIF327781:VIH327781 VSB327781:VSD327781 WBX327781:WBZ327781 WLT327781:WLV327781 WVP327781:WVR327781 H393317:J393317 JD393317:JF393317 SZ393317:TB393317 ACV393317:ACX393317 AMR393317:AMT393317 AWN393317:AWP393317 BGJ393317:BGL393317 BQF393317:BQH393317 CAB393317:CAD393317 CJX393317:CJZ393317 CTT393317:CTV393317 DDP393317:DDR393317 DNL393317:DNN393317 DXH393317:DXJ393317 EHD393317:EHF393317 EQZ393317:ERB393317 FAV393317:FAX393317 FKR393317:FKT393317 FUN393317:FUP393317 GEJ393317:GEL393317 GOF393317:GOH393317 GYB393317:GYD393317 HHX393317:HHZ393317 HRT393317:HRV393317 IBP393317:IBR393317 ILL393317:ILN393317 IVH393317:IVJ393317 JFD393317:JFF393317 JOZ393317:JPB393317 JYV393317:JYX393317 KIR393317:KIT393317 KSN393317:KSP393317 LCJ393317:LCL393317 LMF393317:LMH393317 LWB393317:LWD393317 MFX393317:MFZ393317 MPT393317:MPV393317 MZP393317:MZR393317 NJL393317:NJN393317 NTH393317:NTJ393317 ODD393317:ODF393317 OMZ393317:ONB393317 OWV393317:OWX393317 PGR393317:PGT393317 PQN393317:PQP393317 QAJ393317:QAL393317 QKF393317:QKH393317 QUB393317:QUD393317 RDX393317:RDZ393317 RNT393317:RNV393317 RXP393317:RXR393317 SHL393317:SHN393317 SRH393317:SRJ393317 TBD393317:TBF393317 TKZ393317:TLB393317 TUV393317:TUX393317 UER393317:UET393317 UON393317:UOP393317 UYJ393317:UYL393317 VIF393317:VIH393317 VSB393317:VSD393317 WBX393317:WBZ393317 WLT393317:WLV393317 WVP393317:WVR393317 H458853:J458853 JD458853:JF458853 SZ458853:TB458853 ACV458853:ACX458853 AMR458853:AMT458853 AWN458853:AWP458853 BGJ458853:BGL458853 BQF458853:BQH458853 CAB458853:CAD458853 CJX458853:CJZ458853 CTT458853:CTV458853 DDP458853:DDR458853 DNL458853:DNN458853 DXH458853:DXJ458853 EHD458853:EHF458853 EQZ458853:ERB458853 FAV458853:FAX458853 FKR458853:FKT458853 FUN458853:FUP458853 GEJ458853:GEL458853 GOF458853:GOH458853 GYB458853:GYD458853 HHX458853:HHZ458853 HRT458853:HRV458853 IBP458853:IBR458853 ILL458853:ILN458853 IVH458853:IVJ458853 JFD458853:JFF458853 JOZ458853:JPB458853 JYV458853:JYX458853 KIR458853:KIT458853 KSN458853:KSP458853 LCJ458853:LCL458853 LMF458853:LMH458853 LWB458853:LWD458853 MFX458853:MFZ458853 MPT458853:MPV458853 MZP458853:MZR458853 NJL458853:NJN458853 NTH458853:NTJ458853 ODD458853:ODF458853 OMZ458853:ONB458853 OWV458853:OWX458853 PGR458853:PGT458853 PQN458853:PQP458853 QAJ458853:QAL458853 QKF458853:QKH458853 QUB458853:QUD458853 RDX458853:RDZ458853 RNT458853:RNV458853 RXP458853:RXR458853 SHL458853:SHN458853 SRH458853:SRJ458853 TBD458853:TBF458853 TKZ458853:TLB458853 TUV458853:TUX458853 UER458853:UET458853 UON458853:UOP458853 UYJ458853:UYL458853 VIF458853:VIH458853 VSB458853:VSD458853 WBX458853:WBZ458853 WLT458853:WLV458853 WVP458853:WVR458853 H524389:J524389 JD524389:JF524389 SZ524389:TB524389 ACV524389:ACX524389 AMR524389:AMT524389 AWN524389:AWP524389 BGJ524389:BGL524389 BQF524389:BQH524389 CAB524389:CAD524389 CJX524389:CJZ524389 CTT524389:CTV524389 DDP524389:DDR524389 DNL524389:DNN524389 DXH524389:DXJ524389 EHD524389:EHF524389 EQZ524389:ERB524389 FAV524389:FAX524389 FKR524389:FKT524389 FUN524389:FUP524389 GEJ524389:GEL524389 GOF524389:GOH524389 GYB524389:GYD524389 HHX524389:HHZ524389 HRT524389:HRV524389 IBP524389:IBR524389 ILL524389:ILN524389 IVH524389:IVJ524389 JFD524389:JFF524389 JOZ524389:JPB524389 JYV524389:JYX524389 KIR524389:KIT524389 KSN524389:KSP524389 LCJ524389:LCL524389 LMF524389:LMH524389 LWB524389:LWD524389 MFX524389:MFZ524389 MPT524389:MPV524389 MZP524389:MZR524389 NJL524389:NJN524389 NTH524389:NTJ524389 ODD524389:ODF524389 OMZ524389:ONB524389 OWV524389:OWX524389 PGR524389:PGT524389 PQN524389:PQP524389 QAJ524389:QAL524389 QKF524389:QKH524389 QUB524389:QUD524389 RDX524389:RDZ524389 RNT524389:RNV524389 RXP524389:RXR524389 SHL524389:SHN524389 SRH524389:SRJ524389 TBD524389:TBF524389 TKZ524389:TLB524389 TUV524389:TUX524389 UER524389:UET524389 UON524389:UOP524389 UYJ524389:UYL524389 VIF524389:VIH524389 VSB524389:VSD524389 WBX524389:WBZ524389 WLT524389:WLV524389 WVP524389:WVR524389 H589925:J589925 JD589925:JF589925 SZ589925:TB589925 ACV589925:ACX589925 AMR589925:AMT589925 AWN589925:AWP589925 BGJ589925:BGL589925 BQF589925:BQH589925 CAB589925:CAD589925 CJX589925:CJZ589925 CTT589925:CTV589925 DDP589925:DDR589925 DNL589925:DNN589925 DXH589925:DXJ589925 EHD589925:EHF589925 EQZ589925:ERB589925 FAV589925:FAX589925 FKR589925:FKT589925 FUN589925:FUP589925 GEJ589925:GEL589925 GOF589925:GOH589925 GYB589925:GYD589925 HHX589925:HHZ589925 HRT589925:HRV589925 IBP589925:IBR589925 ILL589925:ILN589925 IVH589925:IVJ589925 JFD589925:JFF589925 JOZ589925:JPB589925 JYV589925:JYX589925 KIR589925:KIT589925 KSN589925:KSP589925 LCJ589925:LCL589925 LMF589925:LMH589925 LWB589925:LWD589925 MFX589925:MFZ589925 MPT589925:MPV589925 MZP589925:MZR589925 NJL589925:NJN589925 NTH589925:NTJ589925 ODD589925:ODF589925 OMZ589925:ONB589925 OWV589925:OWX589925 PGR589925:PGT589925 PQN589925:PQP589925 QAJ589925:QAL589925 QKF589925:QKH589925 QUB589925:QUD589925 RDX589925:RDZ589925 RNT589925:RNV589925 RXP589925:RXR589925 SHL589925:SHN589925 SRH589925:SRJ589925 TBD589925:TBF589925 TKZ589925:TLB589925 TUV589925:TUX589925 UER589925:UET589925 UON589925:UOP589925 UYJ589925:UYL589925 VIF589925:VIH589925 VSB589925:VSD589925 WBX589925:WBZ589925 WLT589925:WLV589925 WVP589925:WVR589925 H655461:J655461 JD655461:JF655461 SZ655461:TB655461 ACV655461:ACX655461 AMR655461:AMT655461 AWN655461:AWP655461 BGJ655461:BGL655461 BQF655461:BQH655461 CAB655461:CAD655461 CJX655461:CJZ655461 CTT655461:CTV655461 DDP655461:DDR655461 DNL655461:DNN655461 DXH655461:DXJ655461 EHD655461:EHF655461 EQZ655461:ERB655461 FAV655461:FAX655461 FKR655461:FKT655461 FUN655461:FUP655461 GEJ655461:GEL655461 GOF655461:GOH655461 GYB655461:GYD655461 HHX655461:HHZ655461 HRT655461:HRV655461 IBP655461:IBR655461 ILL655461:ILN655461 IVH655461:IVJ655461 JFD655461:JFF655461 JOZ655461:JPB655461 JYV655461:JYX655461 KIR655461:KIT655461 KSN655461:KSP655461 LCJ655461:LCL655461 LMF655461:LMH655461 LWB655461:LWD655461 MFX655461:MFZ655461 MPT655461:MPV655461 MZP655461:MZR655461 NJL655461:NJN655461 NTH655461:NTJ655461 ODD655461:ODF655461 OMZ655461:ONB655461 OWV655461:OWX655461 PGR655461:PGT655461 PQN655461:PQP655461 QAJ655461:QAL655461 QKF655461:QKH655461 QUB655461:QUD655461 RDX655461:RDZ655461 RNT655461:RNV655461 RXP655461:RXR655461 SHL655461:SHN655461 SRH655461:SRJ655461 TBD655461:TBF655461 TKZ655461:TLB655461 TUV655461:TUX655461 UER655461:UET655461 UON655461:UOP655461 UYJ655461:UYL655461 VIF655461:VIH655461 VSB655461:VSD655461 WBX655461:WBZ655461 WLT655461:WLV655461 WVP655461:WVR655461 H720997:J720997 JD720997:JF720997 SZ720997:TB720997 ACV720997:ACX720997 AMR720997:AMT720997 AWN720997:AWP720997 BGJ720997:BGL720997 BQF720997:BQH720997 CAB720997:CAD720997 CJX720997:CJZ720997 CTT720997:CTV720997 DDP720997:DDR720997 DNL720997:DNN720997 DXH720997:DXJ720997 EHD720997:EHF720997 EQZ720997:ERB720997 FAV720997:FAX720997 FKR720997:FKT720997 FUN720997:FUP720997 GEJ720997:GEL720997 GOF720997:GOH720997 GYB720997:GYD720997 HHX720997:HHZ720997 HRT720997:HRV720997 IBP720997:IBR720997 ILL720997:ILN720997 IVH720997:IVJ720997 JFD720997:JFF720997 JOZ720997:JPB720997 JYV720997:JYX720997 KIR720997:KIT720997 KSN720997:KSP720997 LCJ720997:LCL720997 LMF720997:LMH720997 LWB720997:LWD720997 MFX720997:MFZ720997 MPT720997:MPV720997 MZP720997:MZR720997 NJL720997:NJN720997 NTH720997:NTJ720997 ODD720997:ODF720997 OMZ720997:ONB720997 OWV720997:OWX720997 PGR720997:PGT720997 PQN720997:PQP720997 QAJ720997:QAL720997 QKF720997:QKH720997 QUB720997:QUD720997 RDX720997:RDZ720997 RNT720997:RNV720997 RXP720997:RXR720997 SHL720997:SHN720997 SRH720997:SRJ720997 TBD720997:TBF720997 TKZ720997:TLB720997 TUV720997:TUX720997 UER720997:UET720997 UON720997:UOP720997 UYJ720997:UYL720997 VIF720997:VIH720997 VSB720997:VSD720997 WBX720997:WBZ720997 WLT720997:WLV720997 WVP720997:WVR720997 H786533:J786533 JD786533:JF786533 SZ786533:TB786533 ACV786533:ACX786533 AMR786533:AMT786533 AWN786533:AWP786533 BGJ786533:BGL786533 BQF786533:BQH786533 CAB786533:CAD786533 CJX786533:CJZ786533 CTT786533:CTV786533 DDP786533:DDR786533 DNL786533:DNN786533 DXH786533:DXJ786533 EHD786533:EHF786533 EQZ786533:ERB786533 FAV786533:FAX786533 FKR786533:FKT786533 FUN786533:FUP786533 GEJ786533:GEL786533 GOF786533:GOH786533 GYB786533:GYD786533 HHX786533:HHZ786533 HRT786533:HRV786533 IBP786533:IBR786533 ILL786533:ILN786533 IVH786533:IVJ786533 JFD786533:JFF786533 JOZ786533:JPB786533 JYV786533:JYX786533 KIR786533:KIT786533 KSN786533:KSP786533 LCJ786533:LCL786533 LMF786533:LMH786533 LWB786533:LWD786533 MFX786533:MFZ786533 MPT786533:MPV786533 MZP786533:MZR786533 NJL786533:NJN786533 NTH786533:NTJ786533 ODD786533:ODF786533 OMZ786533:ONB786533 OWV786533:OWX786533 PGR786533:PGT786533 PQN786533:PQP786533 QAJ786533:QAL786533 QKF786533:QKH786533 QUB786533:QUD786533 RDX786533:RDZ786533 RNT786533:RNV786533 RXP786533:RXR786533 SHL786533:SHN786533 SRH786533:SRJ786533 TBD786533:TBF786533 TKZ786533:TLB786533 TUV786533:TUX786533 UER786533:UET786533 UON786533:UOP786533 UYJ786533:UYL786533 VIF786533:VIH786533 VSB786533:VSD786533 WBX786533:WBZ786533 WLT786533:WLV786533 WVP786533:WVR786533 H852069:J852069 JD852069:JF852069 SZ852069:TB852069 ACV852069:ACX852069 AMR852069:AMT852069 AWN852069:AWP852069 BGJ852069:BGL852069 BQF852069:BQH852069 CAB852069:CAD852069 CJX852069:CJZ852069 CTT852069:CTV852069 DDP852069:DDR852069 DNL852069:DNN852069 DXH852069:DXJ852069 EHD852069:EHF852069 EQZ852069:ERB852069 FAV852069:FAX852069 FKR852069:FKT852069 FUN852069:FUP852069 GEJ852069:GEL852069 GOF852069:GOH852069 GYB852069:GYD852069 HHX852069:HHZ852069 HRT852069:HRV852069 IBP852069:IBR852069 ILL852069:ILN852069 IVH852069:IVJ852069 JFD852069:JFF852069 JOZ852069:JPB852069 JYV852069:JYX852069 KIR852069:KIT852069 KSN852069:KSP852069 LCJ852069:LCL852069 LMF852069:LMH852069 LWB852069:LWD852069 MFX852069:MFZ852069 MPT852069:MPV852069 MZP852069:MZR852069 NJL852069:NJN852069 NTH852069:NTJ852069 ODD852069:ODF852069 OMZ852069:ONB852069 OWV852069:OWX852069 PGR852069:PGT852069 PQN852069:PQP852069 QAJ852069:QAL852069 QKF852069:QKH852069 QUB852069:QUD852069 RDX852069:RDZ852069 RNT852069:RNV852069 RXP852069:RXR852069 SHL852069:SHN852069 SRH852069:SRJ852069 TBD852069:TBF852069 TKZ852069:TLB852069 TUV852069:TUX852069 UER852069:UET852069 UON852069:UOP852069 UYJ852069:UYL852069 VIF852069:VIH852069 VSB852069:VSD852069 WBX852069:WBZ852069 WLT852069:WLV852069 WVP852069:WVR852069 H917605:J917605 JD917605:JF917605 SZ917605:TB917605 ACV917605:ACX917605 AMR917605:AMT917605 AWN917605:AWP917605 BGJ917605:BGL917605 BQF917605:BQH917605 CAB917605:CAD917605 CJX917605:CJZ917605 CTT917605:CTV917605 DDP917605:DDR917605 DNL917605:DNN917605 DXH917605:DXJ917605 EHD917605:EHF917605 EQZ917605:ERB917605 FAV917605:FAX917605 FKR917605:FKT917605 FUN917605:FUP917605 GEJ917605:GEL917605 GOF917605:GOH917605 GYB917605:GYD917605 HHX917605:HHZ917605 HRT917605:HRV917605 IBP917605:IBR917605 ILL917605:ILN917605 IVH917605:IVJ917605 JFD917605:JFF917605 JOZ917605:JPB917605 JYV917605:JYX917605 KIR917605:KIT917605 KSN917605:KSP917605 LCJ917605:LCL917605 LMF917605:LMH917605 LWB917605:LWD917605 MFX917605:MFZ917605 MPT917605:MPV917605 MZP917605:MZR917605 NJL917605:NJN917605 NTH917605:NTJ917605 ODD917605:ODF917605 OMZ917605:ONB917605 OWV917605:OWX917605 PGR917605:PGT917605 PQN917605:PQP917605 QAJ917605:QAL917605 QKF917605:QKH917605 QUB917605:QUD917605 RDX917605:RDZ917605 RNT917605:RNV917605 RXP917605:RXR917605 SHL917605:SHN917605 SRH917605:SRJ917605 TBD917605:TBF917605 TKZ917605:TLB917605 TUV917605:TUX917605 UER917605:UET917605 UON917605:UOP917605 UYJ917605:UYL917605 VIF917605:VIH917605 VSB917605:VSD917605 WBX917605:WBZ917605 WLT917605:WLV917605 WVP917605:WVR917605 H983141:J983141 JD983141:JF983141 SZ983141:TB983141 ACV983141:ACX983141 AMR983141:AMT983141 AWN983141:AWP983141 BGJ983141:BGL983141 BQF983141:BQH983141 CAB983141:CAD983141 CJX983141:CJZ983141 CTT983141:CTV983141 DDP983141:DDR983141 DNL983141:DNN983141 DXH983141:DXJ983141 EHD983141:EHF983141 EQZ983141:ERB983141 FAV983141:FAX983141 FKR983141:FKT983141 FUN983141:FUP983141 GEJ983141:GEL983141 GOF983141:GOH983141 GYB983141:GYD983141 HHX983141:HHZ983141 HRT983141:HRV983141 IBP983141:IBR983141 ILL983141:ILN983141 IVH983141:IVJ983141 JFD983141:JFF983141 JOZ983141:JPB983141 JYV983141:JYX983141 KIR983141:KIT983141 KSN983141:KSP983141 LCJ983141:LCL983141 LMF983141:LMH983141 LWB983141:LWD983141 MFX983141:MFZ983141 MPT983141:MPV983141 MZP983141:MZR983141 NJL983141:NJN983141 NTH983141:NTJ983141 ODD983141:ODF983141 OMZ983141:ONB983141 OWV983141:OWX983141 PGR983141:PGT983141 PQN983141:PQP983141 QAJ983141:QAL983141 QKF983141:QKH983141 QUB983141:QUD983141 RDX983141:RDZ983141 RNT983141:RNV983141 RXP983141:RXR983141 SHL983141:SHN983141 SRH983141:SRJ983141 TBD983141:TBF983141 TKZ983141:TLB983141 TUV983141:TUX983141 UER983141:UET983141 UON983141:UOP983141 UYJ983141:UYL983141 VIF983141:VIH983141 VSB983141:VSD983141 WBX983141:WBZ983141 WLT983141:WLV983141 WVP983141:WVR983141">
      <formula1>"1.2,1.3,1.4,1.5,1.6"</formula1>
    </dataValidation>
    <dataValidation type="whole" operator="greaterThanOrEqual" allowBlank="1" showInputMessage="1" showErrorMessage="1" sqref="C36:C38 IY36:IY38 SU36:SU38 ACQ36:ACQ38 AMM36:AMM38 AWI36:AWI38 BGE36:BGE38 BQA36:BQA38 BZW36:BZW38 CJS36:CJS38 CTO36:CTO38 DDK36:DDK38 DNG36:DNG38 DXC36:DXC38 EGY36:EGY38 EQU36:EQU38 FAQ36:FAQ38 FKM36:FKM38 FUI36:FUI38 GEE36:GEE38 GOA36:GOA38 GXW36:GXW38 HHS36:HHS38 HRO36:HRO38 IBK36:IBK38 ILG36:ILG38 IVC36:IVC38 JEY36:JEY38 JOU36:JOU38 JYQ36:JYQ38 KIM36:KIM38 KSI36:KSI38 LCE36:LCE38 LMA36:LMA38 LVW36:LVW38 MFS36:MFS38 MPO36:MPO38 MZK36:MZK38 NJG36:NJG38 NTC36:NTC38 OCY36:OCY38 OMU36:OMU38 OWQ36:OWQ38 PGM36:PGM38 PQI36:PQI38 QAE36:QAE38 QKA36:QKA38 QTW36:QTW38 RDS36:RDS38 RNO36:RNO38 RXK36:RXK38 SHG36:SHG38 SRC36:SRC38 TAY36:TAY38 TKU36:TKU38 TUQ36:TUQ38 UEM36:UEM38 UOI36:UOI38 UYE36:UYE38 VIA36:VIA38 VRW36:VRW38 WBS36:WBS38 WLO36:WLO38 WVK36:WVK38 C65572:C65574 IY65572:IY65574 SU65572:SU65574 ACQ65572:ACQ65574 AMM65572:AMM65574 AWI65572:AWI65574 BGE65572:BGE65574 BQA65572:BQA65574 BZW65572:BZW65574 CJS65572:CJS65574 CTO65572:CTO65574 DDK65572:DDK65574 DNG65572:DNG65574 DXC65572:DXC65574 EGY65572:EGY65574 EQU65572:EQU65574 FAQ65572:FAQ65574 FKM65572:FKM65574 FUI65572:FUI65574 GEE65572:GEE65574 GOA65572:GOA65574 GXW65572:GXW65574 HHS65572:HHS65574 HRO65572:HRO65574 IBK65572:IBK65574 ILG65572:ILG65574 IVC65572:IVC65574 JEY65572:JEY65574 JOU65572:JOU65574 JYQ65572:JYQ65574 KIM65572:KIM65574 KSI65572:KSI65574 LCE65572:LCE65574 LMA65572:LMA65574 LVW65572:LVW65574 MFS65572:MFS65574 MPO65572:MPO65574 MZK65572:MZK65574 NJG65572:NJG65574 NTC65572:NTC65574 OCY65572:OCY65574 OMU65572:OMU65574 OWQ65572:OWQ65574 PGM65572:PGM65574 PQI65572:PQI65574 QAE65572:QAE65574 QKA65572:QKA65574 QTW65572:QTW65574 RDS65572:RDS65574 RNO65572:RNO65574 RXK65572:RXK65574 SHG65572:SHG65574 SRC65572:SRC65574 TAY65572:TAY65574 TKU65572:TKU65574 TUQ65572:TUQ65574 UEM65572:UEM65574 UOI65572:UOI65574 UYE65572:UYE65574 VIA65572:VIA65574 VRW65572:VRW65574 WBS65572:WBS65574 WLO65572:WLO65574 WVK65572:WVK65574 C131108:C131110 IY131108:IY131110 SU131108:SU131110 ACQ131108:ACQ131110 AMM131108:AMM131110 AWI131108:AWI131110 BGE131108:BGE131110 BQA131108:BQA131110 BZW131108:BZW131110 CJS131108:CJS131110 CTO131108:CTO131110 DDK131108:DDK131110 DNG131108:DNG131110 DXC131108:DXC131110 EGY131108:EGY131110 EQU131108:EQU131110 FAQ131108:FAQ131110 FKM131108:FKM131110 FUI131108:FUI131110 GEE131108:GEE131110 GOA131108:GOA131110 GXW131108:GXW131110 HHS131108:HHS131110 HRO131108:HRO131110 IBK131108:IBK131110 ILG131108:ILG131110 IVC131108:IVC131110 JEY131108:JEY131110 JOU131108:JOU131110 JYQ131108:JYQ131110 KIM131108:KIM131110 KSI131108:KSI131110 LCE131108:LCE131110 LMA131108:LMA131110 LVW131108:LVW131110 MFS131108:MFS131110 MPO131108:MPO131110 MZK131108:MZK131110 NJG131108:NJG131110 NTC131108:NTC131110 OCY131108:OCY131110 OMU131108:OMU131110 OWQ131108:OWQ131110 PGM131108:PGM131110 PQI131108:PQI131110 QAE131108:QAE131110 QKA131108:QKA131110 QTW131108:QTW131110 RDS131108:RDS131110 RNO131108:RNO131110 RXK131108:RXK131110 SHG131108:SHG131110 SRC131108:SRC131110 TAY131108:TAY131110 TKU131108:TKU131110 TUQ131108:TUQ131110 UEM131108:UEM131110 UOI131108:UOI131110 UYE131108:UYE131110 VIA131108:VIA131110 VRW131108:VRW131110 WBS131108:WBS131110 WLO131108:WLO131110 WVK131108:WVK131110 C196644:C196646 IY196644:IY196646 SU196644:SU196646 ACQ196644:ACQ196646 AMM196644:AMM196646 AWI196644:AWI196646 BGE196644:BGE196646 BQA196644:BQA196646 BZW196644:BZW196646 CJS196644:CJS196646 CTO196644:CTO196646 DDK196644:DDK196646 DNG196644:DNG196646 DXC196644:DXC196646 EGY196644:EGY196646 EQU196644:EQU196646 FAQ196644:FAQ196646 FKM196644:FKM196646 FUI196644:FUI196646 GEE196644:GEE196646 GOA196644:GOA196646 GXW196644:GXW196646 HHS196644:HHS196646 HRO196644:HRO196646 IBK196644:IBK196646 ILG196644:ILG196646 IVC196644:IVC196646 JEY196644:JEY196646 JOU196644:JOU196646 JYQ196644:JYQ196646 KIM196644:KIM196646 KSI196644:KSI196646 LCE196644:LCE196646 LMA196644:LMA196646 LVW196644:LVW196646 MFS196644:MFS196646 MPO196644:MPO196646 MZK196644:MZK196646 NJG196644:NJG196646 NTC196644:NTC196646 OCY196644:OCY196646 OMU196644:OMU196646 OWQ196644:OWQ196646 PGM196644:PGM196646 PQI196644:PQI196646 QAE196644:QAE196646 QKA196644:QKA196646 QTW196644:QTW196646 RDS196644:RDS196646 RNO196644:RNO196646 RXK196644:RXK196646 SHG196644:SHG196646 SRC196644:SRC196646 TAY196644:TAY196646 TKU196644:TKU196646 TUQ196644:TUQ196646 UEM196644:UEM196646 UOI196644:UOI196646 UYE196644:UYE196646 VIA196644:VIA196646 VRW196644:VRW196646 WBS196644:WBS196646 WLO196644:WLO196646 WVK196644:WVK196646 C262180:C262182 IY262180:IY262182 SU262180:SU262182 ACQ262180:ACQ262182 AMM262180:AMM262182 AWI262180:AWI262182 BGE262180:BGE262182 BQA262180:BQA262182 BZW262180:BZW262182 CJS262180:CJS262182 CTO262180:CTO262182 DDK262180:DDK262182 DNG262180:DNG262182 DXC262180:DXC262182 EGY262180:EGY262182 EQU262180:EQU262182 FAQ262180:FAQ262182 FKM262180:FKM262182 FUI262180:FUI262182 GEE262180:GEE262182 GOA262180:GOA262182 GXW262180:GXW262182 HHS262180:HHS262182 HRO262180:HRO262182 IBK262180:IBK262182 ILG262180:ILG262182 IVC262180:IVC262182 JEY262180:JEY262182 JOU262180:JOU262182 JYQ262180:JYQ262182 KIM262180:KIM262182 KSI262180:KSI262182 LCE262180:LCE262182 LMA262180:LMA262182 LVW262180:LVW262182 MFS262180:MFS262182 MPO262180:MPO262182 MZK262180:MZK262182 NJG262180:NJG262182 NTC262180:NTC262182 OCY262180:OCY262182 OMU262180:OMU262182 OWQ262180:OWQ262182 PGM262180:PGM262182 PQI262180:PQI262182 QAE262180:QAE262182 QKA262180:QKA262182 QTW262180:QTW262182 RDS262180:RDS262182 RNO262180:RNO262182 RXK262180:RXK262182 SHG262180:SHG262182 SRC262180:SRC262182 TAY262180:TAY262182 TKU262180:TKU262182 TUQ262180:TUQ262182 UEM262180:UEM262182 UOI262180:UOI262182 UYE262180:UYE262182 VIA262180:VIA262182 VRW262180:VRW262182 WBS262180:WBS262182 WLO262180:WLO262182 WVK262180:WVK262182 C327716:C327718 IY327716:IY327718 SU327716:SU327718 ACQ327716:ACQ327718 AMM327716:AMM327718 AWI327716:AWI327718 BGE327716:BGE327718 BQA327716:BQA327718 BZW327716:BZW327718 CJS327716:CJS327718 CTO327716:CTO327718 DDK327716:DDK327718 DNG327716:DNG327718 DXC327716:DXC327718 EGY327716:EGY327718 EQU327716:EQU327718 FAQ327716:FAQ327718 FKM327716:FKM327718 FUI327716:FUI327718 GEE327716:GEE327718 GOA327716:GOA327718 GXW327716:GXW327718 HHS327716:HHS327718 HRO327716:HRO327718 IBK327716:IBK327718 ILG327716:ILG327718 IVC327716:IVC327718 JEY327716:JEY327718 JOU327716:JOU327718 JYQ327716:JYQ327718 KIM327716:KIM327718 KSI327716:KSI327718 LCE327716:LCE327718 LMA327716:LMA327718 LVW327716:LVW327718 MFS327716:MFS327718 MPO327716:MPO327718 MZK327716:MZK327718 NJG327716:NJG327718 NTC327716:NTC327718 OCY327716:OCY327718 OMU327716:OMU327718 OWQ327716:OWQ327718 PGM327716:PGM327718 PQI327716:PQI327718 QAE327716:QAE327718 QKA327716:QKA327718 QTW327716:QTW327718 RDS327716:RDS327718 RNO327716:RNO327718 RXK327716:RXK327718 SHG327716:SHG327718 SRC327716:SRC327718 TAY327716:TAY327718 TKU327716:TKU327718 TUQ327716:TUQ327718 UEM327716:UEM327718 UOI327716:UOI327718 UYE327716:UYE327718 VIA327716:VIA327718 VRW327716:VRW327718 WBS327716:WBS327718 WLO327716:WLO327718 WVK327716:WVK327718 C393252:C393254 IY393252:IY393254 SU393252:SU393254 ACQ393252:ACQ393254 AMM393252:AMM393254 AWI393252:AWI393254 BGE393252:BGE393254 BQA393252:BQA393254 BZW393252:BZW393254 CJS393252:CJS393254 CTO393252:CTO393254 DDK393252:DDK393254 DNG393252:DNG393254 DXC393252:DXC393254 EGY393252:EGY393254 EQU393252:EQU393254 FAQ393252:FAQ393254 FKM393252:FKM393254 FUI393252:FUI393254 GEE393252:GEE393254 GOA393252:GOA393254 GXW393252:GXW393254 HHS393252:HHS393254 HRO393252:HRO393254 IBK393252:IBK393254 ILG393252:ILG393254 IVC393252:IVC393254 JEY393252:JEY393254 JOU393252:JOU393254 JYQ393252:JYQ393254 KIM393252:KIM393254 KSI393252:KSI393254 LCE393252:LCE393254 LMA393252:LMA393254 LVW393252:LVW393254 MFS393252:MFS393254 MPO393252:MPO393254 MZK393252:MZK393254 NJG393252:NJG393254 NTC393252:NTC393254 OCY393252:OCY393254 OMU393252:OMU393254 OWQ393252:OWQ393254 PGM393252:PGM393254 PQI393252:PQI393254 QAE393252:QAE393254 QKA393252:QKA393254 QTW393252:QTW393254 RDS393252:RDS393254 RNO393252:RNO393254 RXK393252:RXK393254 SHG393252:SHG393254 SRC393252:SRC393254 TAY393252:TAY393254 TKU393252:TKU393254 TUQ393252:TUQ393254 UEM393252:UEM393254 UOI393252:UOI393254 UYE393252:UYE393254 VIA393252:VIA393254 VRW393252:VRW393254 WBS393252:WBS393254 WLO393252:WLO393254 WVK393252:WVK393254 C458788:C458790 IY458788:IY458790 SU458788:SU458790 ACQ458788:ACQ458790 AMM458788:AMM458790 AWI458788:AWI458790 BGE458788:BGE458790 BQA458788:BQA458790 BZW458788:BZW458790 CJS458788:CJS458790 CTO458788:CTO458790 DDK458788:DDK458790 DNG458788:DNG458790 DXC458788:DXC458790 EGY458788:EGY458790 EQU458788:EQU458790 FAQ458788:FAQ458790 FKM458788:FKM458790 FUI458788:FUI458790 GEE458788:GEE458790 GOA458788:GOA458790 GXW458788:GXW458790 HHS458788:HHS458790 HRO458788:HRO458790 IBK458788:IBK458790 ILG458788:ILG458790 IVC458788:IVC458790 JEY458788:JEY458790 JOU458788:JOU458790 JYQ458788:JYQ458790 KIM458788:KIM458790 KSI458788:KSI458790 LCE458788:LCE458790 LMA458788:LMA458790 LVW458788:LVW458790 MFS458788:MFS458790 MPO458788:MPO458790 MZK458788:MZK458790 NJG458788:NJG458790 NTC458788:NTC458790 OCY458788:OCY458790 OMU458788:OMU458790 OWQ458788:OWQ458790 PGM458788:PGM458790 PQI458788:PQI458790 QAE458788:QAE458790 QKA458788:QKA458790 QTW458788:QTW458790 RDS458788:RDS458790 RNO458788:RNO458790 RXK458788:RXK458790 SHG458788:SHG458790 SRC458788:SRC458790 TAY458788:TAY458790 TKU458788:TKU458790 TUQ458788:TUQ458790 UEM458788:UEM458790 UOI458788:UOI458790 UYE458788:UYE458790 VIA458788:VIA458790 VRW458788:VRW458790 WBS458788:WBS458790 WLO458788:WLO458790 WVK458788:WVK458790 C524324:C524326 IY524324:IY524326 SU524324:SU524326 ACQ524324:ACQ524326 AMM524324:AMM524326 AWI524324:AWI524326 BGE524324:BGE524326 BQA524324:BQA524326 BZW524324:BZW524326 CJS524324:CJS524326 CTO524324:CTO524326 DDK524324:DDK524326 DNG524324:DNG524326 DXC524324:DXC524326 EGY524324:EGY524326 EQU524324:EQU524326 FAQ524324:FAQ524326 FKM524324:FKM524326 FUI524324:FUI524326 GEE524324:GEE524326 GOA524324:GOA524326 GXW524324:GXW524326 HHS524324:HHS524326 HRO524324:HRO524326 IBK524324:IBK524326 ILG524324:ILG524326 IVC524324:IVC524326 JEY524324:JEY524326 JOU524324:JOU524326 JYQ524324:JYQ524326 KIM524324:KIM524326 KSI524324:KSI524326 LCE524324:LCE524326 LMA524324:LMA524326 LVW524324:LVW524326 MFS524324:MFS524326 MPO524324:MPO524326 MZK524324:MZK524326 NJG524324:NJG524326 NTC524324:NTC524326 OCY524324:OCY524326 OMU524324:OMU524326 OWQ524324:OWQ524326 PGM524324:PGM524326 PQI524324:PQI524326 QAE524324:QAE524326 QKA524324:QKA524326 QTW524324:QTW524326 RDS524324:RDS524326 RNO524324:RNO524326 RXK524324:RXK524326 SHG524324:SHG524326 SRC524324:SRC524326 TAY524324:TAY524326 TKU524324:TKU524326 TUQ524324:TUQ524326 UEM524324:UEM524326 UOI524324:UOI524326 UYE524324:UYE524326 VIA524324:VIA524326 VRW524324:VRW524326 WBS524324:WBS524326 WLO524324:WLO524326 WVK524324:WVK524326 C589860:C589862 IY589860:IY589862 SU589860:SU589862 ACQ589860:ACQ589862 AMM589860:AMM589862 AWI589860:AWI589862 BGE589860:BGE589862 BQA589860:BQA589862 BZW589860:BZW589862 CJS589860:CJS589862 CTO589860:CTO589862 DDK589860:DDK589862 DNG589860:DNG589862 DXC589860:DXC589862 EGY589860:EGY589862 EQU589860:EQU589862 FAQ589860:FAQ589862 FKM589860:FKM589862 FUI589860:FUI589862 GEE589860:GEE589862 GOA589860:GOA589862 GXW589860:GXW589862 HHS589860:HHS589862 HRO589860:HRO589862 IBK589860:IBK589862 ILG589860:ILG589862 IVC589860:IVC589862 JEY589860:JEY589862 JOU589860:JOU589862 JYQ589860:JYQ589862 KIM589860:KIM589862 KSI589860:KSI589862 LCE589860:LCE589862 LMA589860:LMA589862 LVW589860:LVW589862 MFS589860:MFS589862 MPO589860:MPO589862 MZK589860:MZK589862 NJG589860:NJG589862 NTC589860:NTC589862 OCY589860:OCY589862 OMU589860:OMU589862 OWQ589860:OWQ589862 PGM589860:PGM589862 PQI589860:PQI589862 QAE589860:QAE589862 QKA589860:QKA589862 QTW589860:QTW589862 RDS589860:RDS589862 RNO589860:RNO589862 RXK589860:RXK589862 SHG589860:SHG589862 SRC589860:SRC589862 TAY589860:TAY589862 TKU589860:TKU589862 TUQ589860:TUQ589862 UEM589860:UEM589862 UOI589860:UOI589862 UYE589860:UYE589862 VIA589860:VIA589862 VRW589860:VRW589862 WBS589860:WBS589862 WLO589860:WLO589862 WVK589860:WVK589862 C655396:C655398 IY655396:IY655398 SU655396:SU655398 ACQ655396:ACQ655398 AMM655396:AMM655398 AWI655396:AWI655398 BGE655396:BGE655398 BQA655396:BQA655398 BZW655396:BZW655398 CJS655396:CJS655398 CTO655396:CTO655398 DDK655396:DDK655398 DNG655396:DNG655398 DXC655396:DXC655398 EGY655396:EGY655398 EQU655396:EQU655398 FAQ655396:FAQ655398 FKM655396:FKM655398 FUI655396:FUI655398 GEE655396:GEE655398 GOA655396:GOA655398 GXW655396:GXW655398 HHS655396:HHS655398 HRO655396:HRO655398 IBK655396:IBK655398 ILG655396:ILG655398 IVC655396:IVC655398 JEY655396:JEY655398 JOU655396:JOU655398 JYQ655396:JYQ655398 KIM655396:KIM655398 KSI655396:KSI655398 LCE655396:LCE655398 LMA655396:LMA655398 LVW655396:LVW655398 MFS655396:MFS655398 MPO655396:MPO655398 MZK655396:MZK655398 NJG655396:NJG655398 NTC655396:NTC655398 OCY655396:OCY655398 OMU655396:OMU655398 OWQ655396:OWQ655398 PGM655396:PGM655398 PQI655396:PQI655398 QAE655396:QAE655398 QKA655396:QKA655398 QTW655396:QTW655398 RDS655396:RDS655398 RNO655396:RNO655398 RXK655396:RXK655398 SHG655396:SHG655398 SRC655396:SRC655398 TAY655396:TAY655398 TKU655396:TKU655398 TUQ655396:TUQ655398 UEM655396:UEM655398 UOI655396:UOI655398 UYE655396:UYE655398 VIA655396:VIA655398 VRW655396:VRW655398 WBS655396:WBS655398 WLO655396:WLO655398 WVK655396:WVK655398 C720932:C720934 IY720932:IY720934 SU720932:SU720934 ACQ720932:ACQ720934 AMM720932:AMM720934 AWI720932:AWI720934 BGE720932:BGE720934 BQA720932:BQA720934 BZW720932:BZW720934 CJS720932:CJS720934 CTO720932:CTO720934 DDK720932:DDK720934 DNG720932:DNG720934 DXC720932:DXC720934 EGY720932:EGY720934 EQU720932:EQU720934 FAQ720932:FAQ720934 FKM720932:FKM720934 FUI720932:FUI720934 GEE720932:GEE720934 GOA720932:GOA720934 GXW720932:GXW720934 HHS720932:HHS720934 HRO720932:HRO720934 IBK720932:IBK720934 ILG720932:ILG720934 IVC720932:IVC720934 JEY720932:JEY720934 JOU720932:JOU720934 JYQ720932:JYQ720934 KIM720932:KIM720934 KSI720932:KSI720934 LCE720932:LCE720934 LMA720932:LMA720934 LVW720932:LVW720934 MFS720932:MFS720934 MPO720932:MPO720934 MZK720932:MZK720934 NJG720932:NJG720934 NTC720932:NTC720934 OCY720932:OCY720934 OMU720932:OMU720934 OWQ720932:OWQ720934 PGM720932:PGM720934 PQI720932:PQI720934 QAE720932:QAE720934 QKA720932:QKA720934 QTW720932:QTW720934 RDS720932:RDS720934 RNO720932:RNO720934 RXK720932:RXK720934 SHG720932:SHG720934 SRC720932:SRC720934 TAY720932:TAY720934 TKU720932:TKU720934 TUQ720932:TUQ720934 UEM720932:UEM720934 UOI720932:UOI720934 UYE720932:UYE720934 VIA720932:VIA720934 VRW720932:VRW720934 WBS720932:WBS720934 WLO720932:WLO720934 WVK720932:WVK720934 C786468:C786470 IY786468:IY786470 SU786468:SU786470 ACQ786468:ACQ786470 AMM786468:AMM786470 AWI786468:AWI786470 BGE786468:BGE786470 BQA786468:BQA786470 BZW786468:BZW786470 CJS786468:CJS786470 CTO786468:CTO786470 DDK786468:DDK786470 DNG786468:DNG786470 DXC786468:DXC786470 EGY786468:EGY786470 EQU786468:EQU786470 FAQ786468:FAQ786470 FKM786468:FKM786470 FUI786468:FUI786470 GEE786468:GEE786470 GOA786468:GOA786470 GXW786468:GXW786470 HHS786468:HHS786470 HRO786468:HRO786470 IBK786468:IBK786470 ILG786468:ILG786470 IVC786468:IVC786470 JEY786468:JEY786470 JOU786468:JOU786470 JYQ786468:JYQ786470 KIM786468:KIM786470 KSI786468:KSI786470 LCE786468:LCE786470 LMA786468:LMA786470 LVW786468:LVW786470 MFS786468:MFS786470 MPO786468:MPO786470 MZK786468:MZK786470 NJG786468:NJG786470 NTC786468:NTC786470 OCY786468:OCY786470 OMU786468:OMU786470 OWQ786468:OWQ786470 PGM786468:PGM786470 PQI786468:PQI786470 QAE786468:QAE786470 QKA786468:QKA786470 QTW786468:QTW786470 RDS786468:RDS786470 RNO786468:RNO786470 RXK786468:RXK786470 SHG786468:SHG786470 SRC786468:SRC786470 TAY786468:TAY786470 TKU786468:TKU786470 TUQ786468:TUQ786470 UEM786468:UEM786470 UOI786468:UOI786470 UYE786468:UYE786470 VIA786468:VIA786470 VRW786468:VRW786470 WBS786468:WBS786470 WLO786468:WLO786470 WVK786468:WVK786470 C852004:C852006 IY852004:IY852006 SU852004:SU852006 ACQ852004:ACQ852006 AMM852004:AMM852006 AWI852004:AWI852006 BGE852004:BGE852006 BQA852004:BQA852006 BZW852004:BZW852006 CJS852004:CJS852006 CTO852004:CTO852006 DDK852004:DDK852006 DNG852004:DNG852006 DXC852004:DXC852006 EGY852004:EGY852006 EQU852004:EQU852006 FAQ852004:FAQ852006 FKM852004:FKM852006 FUI852004:FUI852006 GEE852004:GEE852006 GOA852004:GOA852006 GXW852004:GXW852006 HHS852004:HHS852006 HRO852004:HRO852006 IBK852004:IBK852006 ILG852004:ILG852006 IVC852004:IVC852006 JEY852004:JEY852006 JOU852004:JOU852006 JYQ852004:JYQ852006 KIM852004:KIM852006 KSI852004:KSI852006 LCE852004:LCE852006 LMA852004:LMA852006 LVW852004:LVW852006 MFS852004:MFS852006 MPO852004:MPO852006 MZK852004:MZK852006 NJG852004:NJG852006 NTC852004:NTC852006 OCY852004:OCY852006 OMU852004:OMU852006 OWQ852004:OWQ852006 PGM852004:PGM852006 PQI852004:PQI852006 QAE852004:QAE852006 QKA852004:QKA852006 QTW852004:QTW852006 RDS852004:RDS852006 RNO852004:RNO852006 RXK852004:RXK852006 SHG852004:SHG852006 SRC852004:SRC852006 TAY852004:TAY852006 TKU852004:TKU852006 TUQ852004:TUQ852006 UEM852004:UEM852006 UOI852004:UOI852006 UYE852004:UYE852006 VIA852004:VIA852006 VRW852004:VRW852006 WBS852004:WBS852006 WLO852004:WLO852006 WVK852004:WVK852006 C917540:C917542 IY917540:IY917542 SU917540:SU917542 ACQ917540:ACQ917542 AMM917540:AMM917542 AWI917540:AWI917542 BGE917540:BGE917542 BQA917540:BQA917542 BZW917540:BZW917542 CJS917540:CJS917542 CTO917540:CTO917542 DDK917540:DDK917542 DNG917540:DNG917542 DXC917540:DXC917542 EGY917540:EGY917542 EQU917540:EQU917542 FAQ917540:FAQ917542 FKM917540:FKM917542 FUI917540:FUI917542 GEE917540:GEE917542 GOA917540:GOA917542 GXW917540:GXW917542 HHS917540:HHS917542 HRO917540:HRO917542 IBK917540:IBK917542 ILG917540:ILG917542 IVC917540:IVC917542 JEY917540:JEY917542 JOU917540:JOU917542 JYQ917540:JYQ917542 KIM917540:KIM917542 KSI917540:KSI917542 LCE917540:LCE917542 LMA917540:LMA917542 LVW917540:LVW917542 MFS917540:MFS917542 MPO917540:MPO917542 MZK917540:MZK917542 NJG917540:NJG917542 NTC917540:NTC917542 OCY917540:OCY917542 OMU917540:OMU917542 OWQ917540:OWQ917542 PGM917540:PGM917542 PQI917540:PQI917542 QAE917540:QAE917542 QKA917540:QKA917542 QTW917540:QTW917542 RDS917540:RDS917542 RNO917540:RNO917542 RXK917540:RXK917542 SHG917540:SHG917542 SRC917540:SRC917542 TAY917540:TAY917542 TKU917540:TKU917542 TUQ917540:TUQ917542 UEM917540:UEM917542 UOI917540:UOI917542 UYE917540:UYE917542 VIA917540:VIA917542 VRW917540:VRW917542 WBS917540:WBS917542 WLO917540:WLO917542 WVK917540:WVK917542 C983076:C983078 IY983076:IY983078 SU983076:SU983078 ACQ983076:ACQ983078 AMM983076:AMM983078 AWI983076:AWI983078 BGE983076:BGE983078 BQA983076:BQA983078 BZW983076:BZW983078 CJS983076:CJS983078 CTO983076:CTO983078 DDK983076:DDK983078 DNG983076:DNG983078 DXC983076:DXC983078 EGY983076:EGY983078 EQU983076:EQU983078 FAQ983076:FAQ983078 FKM983076:FKM983078 FUI983076:FUI983078 GEE983076:GEE983078 GOA983076:GOA983078 GXW983076:GXW983078 HHS983076:HHS983078 HRO983076:HRO983078 IBK983076:IBK983078 ILG983076:ILG983078 IVC983076:IVC983078 JEY983076:JEY983078 JOU983076:JOU983078 JYQ983076:JYQ983078 KIM983076:KIM983078 KSI983076:KSI983078 LCE983076:LCE983078 LMA983076:LMA983078 LVW983076:LVW983078 MFS983076:MFS983078 MPO983076:MPO983078 MZK983076:MZK983078 NJG983076:NJG983078 NTC983076:NTC983078 OCY983076:OCY983078 OMU983076:OMU983078 OWQ983076:OWQ983078 PGM983076:PGM983078 PQI983076:PQI983078 QAE983076:QAE983078 QKA983076:QKA983078 QTW983076:QTW983078 RDS983076:RDS983078 RNO983076:RNO983078 RXK983076:RXK983078 SHG983076:SHG983078 SRC983076:SRC983078 TAY983076:TAY983078 TKU983076:TKU983078 TUQ983076:TUQ983078 UEM983076:UEM983078 UOI983076:UOI983078 UYE983076:UYE983078 VIA983076:VIA983078 VRW983076:VRW983078 WBS983076:WBS983078 WLO983076:WLO983078 WVK983076:WVK983078 C48:C50 IY48:IY50 SU48:SU50 ACQ48:ACQ50 AMM48:AMM50 AWI48:AWI50 BGE48:BGE50 BQA48:BQA50 BZW48:BZW50 CJS48:CJS50 CTO48:CTO50 DDK48:DDK50 DNG48:DNG50 DXC48:DXC50 EGY48:EGY50 EQU48:EQU50 FAQ48:FAQ50 FKM48:FKM50 FUI48:FUI50 GEE48:GEE50 GOA48:GOA50 GXW48:GXW50 HHS48:HHS50 HRO48:HRO50 IBK48:IBK50 ILG48:ILG50 IVC48:IVC50 JEY48:JEY50 JOU48:JOU50 JYQ48:JYQ50 KIM48:KIM50 KSI48:KSI50 LCE48:LCE50 LMA48:LMA50 LVW48:LVW50 MFS48:MFS50 MPO48:MPO50 MZK48:MZK50 NJG48:NJG50 NTC48:NTC50 OCY48:OCY50 OMU48:OMU50 OWQ48:OWQ50 PGM48:PGM50 PQI48:PQI50 QAE48:QAE50 QKA48:QKA50 QTW48:QTW50 RDS48:RDS50 RNO48:RNO50 RXK48:RXK50 SHG48:SHG50 SRC48:SRC50 TAY48:TAY50 TKU48:TKU50 TUQ48:TUQ50 UEM48:UEM50 UOI48:UOI50 UYE48:UYE50 VIA48:VIA50 VRW48:VRW50 WBS48:WBS50 WLO48:WLO50 WVK48:WVK50 C65584:C65586 IY65584:IY65586 SU65584:SU65586 ACQ65584:ACQ65586 AMM65584:AMM65586 AWI65584:AWI65586 BGE65584:BGE65586 BQA65584:BQA65586 BZW65584:BZW65586 CJS65584:CJS65586 CTO65584:CTO65586 DDK65584:DDK65586 DNG65584:DNG65586 DXC65584:DXC65586 EGY65584:EGY65586 EQU65584:EQU65586 FAQ65584:FAQ65586 FKM65584:FKM65586 FUI65584:FUI65586 GEE65584:GEE65586 GOA65584:GOA65586 GXW65584:GXW65586 HHS65584:HHS65586 HRO65584:HRO65586 IBK65584:IBK65586 ILG65584:ILG65586 IVC65584:IVC65586 JEY65584:JEY65586 JOU65584:JOU65586 JYQ65584:JYQ65586 KIM65584:KIM65586 KSI65584:KSI65586 LCE65584:LCE65586 LMA65584:LMA65586 LVW65584:LVW65586 MFS65584:MFS65586 MPO65584:MPO65586 MZK65584:MZK65586 NJG65584:NJG65586 NTC65584:NTC65586 OCY65584:OCY65586 OMU65584:OMU65586 OWQ65584:OWQ65586 PGM65584:PGM65586 PQI65584:PQI65586 QAE65584:QAE65586 QKA65584:QKA65586 QTW65584:QTW65586 RDS65584:RDS65586 RNO65584:RNO65586 RXK65584:RXK65586 SHG65584:SHG65586 SRC65584:SRC65586 TAY65584:TAY65586 TKU65584:TKU65586 TUQ65584:TUQ65586 UEM65584:UEM65586 UOI65584:UOI65586 UYE65584:UYE65586 VIA65584:VIA65586 VRW65584:VRW65586 WBS65584:WBS65586 WLO65584:WLO65586 WVK65584:WVK65586 C131120:C131122 IY131120:IY131122 SU131120:SU131122 ACQ131120:ACQ131122 AMM131120:AMM131122 AWI131120:AWI131122 BGE131120:BGE131122 BQA131120:BQA131122 BZW131120:BZW131122 CJS131120:CJS131122 CTO131120:CTO131122 DDK131120:DDK131122 DNG131120:DNG131122 DXC131120:DXC131122 EGY131120:EGY131122 EQU131120:EQU131122 FAQ131120:FAQ131122 FKM131120:FKM131122 FUI131120:FUI131122 GEE131120:GEE131122 GOA131120:GOA131122 GXW131120:GXW131122 HHS131120:HHS131122 HRO131120:HRO131122 IBK131120:IBK131122 ILG131120:ILG131122 IVC131120:IVC131122 JEY131120:JEY131122 JOU131120:JOU131122 JYQ131120:JYQ131122 KIM131120:KIM131122 KSI131120:KSI131122 LCE131120:LCE131122 LMA131120:LMA131122 LVW131120:LVW131122 MFS131120:MFS131122 MPO131120:MPO131122 MZK131120:MZK131122 NJG131120:NJG131122 NTC131120:NTC131122 OCY131120:OCY131122 OMU131120:OMU131122 OWQ131120:OWQ131122 PGM131120:PGM131122 PQI131120:PQI131122 QAE131120:QAE131122 QKA131120:QKA131122 QTW131120:QTW131122 RDS131120:RDS131122 RNO131120:RNO131122 RXK131120:RXK131122 SHG131120:SHG131122 SRC131120:SRC131122 TAY131120:TAY131122 TKU131120:TKU131122 TUQ131120:TUQ131122 UEM131120:UEM131122 UOI131120:UOI131122 UYE131120:UYE131122 VIA131120:VIA131122 VRW131120:VRW131122 WBS131120:WBS131122 WLO131120:WLO131122 WVK131120:WVK131122 C196656:C196658 IY196656:IY196658 SU196656:SU196658 ACQ196656:ACQ196658 AMM196656:AMM196658 AWI196656:AWI196658 BGE196656:BGE196658 BQA196656:BQA196658 BZW196656:BZW196658 CJS196656:CJS196658 CTO196656:CTO196658 DDK196656:DDK196658 DNG196656:DNG196658 DXC196656:DXC196658 EGY196656:EGY196658 EQU196656:EQU196658 FAQ196656:FAQ196658 FKM196656:FKM196658 FUI196656:FUI196658 GEE196656:GEE196658 GOA196656:GOA196658 GXW196656:GXW196658 HHS196656:HHS196658 HRO196656:HRO196658 IBK196656:IBK196658 ILG196656:ILG196658 IVC196656:IVC196658 JEY196656:JEY196658 JOU196656:JOU196658 JYQ196656:JYQ196658 KIM196656:KIM196658 KSI196656:KSI196658 LCE196656:LCE196658 LMA196656:LMA196658 LVW196656:LVW196658 MFS196656:MFS196658 MPO196656:MPO196658 MZK196656:MZK196658 NJG196656:NJG196658 NTC196656:NTC196658 OCY196656:OCY196658 OMU196656:OMU196658 OWQ196656:OWQ196658 PGM196656:PGM196658 PQI196656:PQI196658 QAE196656:QAE196658 QKA196656:QKA196658 QTW196656:QTW196658 RDS196656:RDS196658 RNO196656:RNO196658 RXK196656:RXK196658 SHG196656:SHG196658 SRC196656:SRC196658 TAY196656:TAY196658 TKU196656:TKU196658 TUQ196656:TUQ196658 UEM196656:UEM196658 UOI196656:UOI196658 UYE196656:UYE196658 VIA196656:VIA196658 VRW196656:VRW196658 WBS196656:WBS196658 WLO196656:WLO196658 WVK196656:WVK196658 C262192:C262194 IY262192:IY262194 SU262192:SU262194 ACQ262192:ACQ262194 AMM262192:AMM262194 AWI262192:AWI262194 BGE262192:BGE262194 BQA262192:BQA262194 BZW262192:BZW262194 CJS262192:CJS262194 CTO262192:CTO262194 DDK262192:DDK262194 DNG262192:DNG262194 DXC262192:DXC262194 EGY262192:EGY262194 EQU262192:EQU262194 FAQ262192:FAQ262194 FKM262192:FKM262194 FUI262192:FUI262194 GEE262192:GEE262194 GOA262192:GOA262194 GXW262192:GXW262194 HHS262192:HHS262194 HRO262192:HRO262194 IBK262192:IBK262194 ILG262192:ILG262194 IVC262192:IVC262194 JEY262192:JEY262194 JOU262192:JOU262194 JYQ262192:JYQ262194 KIM262192:KIM262194 KSI262192:KSI262194 LCE262192:LCE262194 LMA262192:LMA262194 LVW262192:LVW262194 MFS262192:MFS262194 MPO262192:MPO262194 MZK262192:MZK262194 NJG262192:NJG262194 NTC262192:NTC262194 OCY262192:OCY262194 OMU262192:OMU262194 OWQ262192:OWQ262194 PGM262192:PGM262194 PQI262192:PQI262194 QAE262192:QAE262194 QKA262192:QKA262194 QTW262192:QTW262194 RDS262192:RDS262194 RNO262192:RNO262194 RXK262192:RXK262194 SHG262192:SHG262194 SRC262192:SRC262194 TAY262192:TAY262194 TKU262192:TKU262194 TUQ262192:TUQ262194 UEM262192:UEM262194 UOI262192:UOI262194 UYE262192:UYE262194 VIA262192:VIA262194 VRW262192:VRW262194 WBS262192:WBS262194 WLO262192:WLO262194 WVK262192:WVK262194 C327728:C327730 IY327728:IY327730 SU327728:SU327730 ACQ327728:ACQ327730 AMM327728:AMM327730 AWI327728:AWI327730 BGE327728:BGE327730 BQA327728:BQA327730 BZW327728:BZW327730 CJS327728:CJS327730 CTO327728:CTO327730 DDK327728:DDK327730 DNG327728:DNG327730 DXC327728:DXC327730 EGY327728:EGY327730 EQU327728:EQU327730 FAQ327728:FAQ327730 FKM327728:FKM327730 FUI327728:FUI327730 GEE327728:GEE327730 GOA327728:GOA327730 GXW327728:GXW327730 HHS327728:HHS327730 HRO327728:HRO327730 IBK327728:IBK327730 ILG327728:ILG327730 IVC327728:IVC327730 JEY327728:JEY327730 JOU327728:JOU327730 JYQ327728:JYQ327730 KIM327728:KIM327730 KSI327728:KSI327730 LCE327728:LCE327730 LMA327728:LMA327730 LVW327728:LVW327730 MFS327728:MFS327730 MPO327728:MPO327730 MZK327728:MZK327730 NJG327728:NJG327730 NTC327728:NTC327730 OCY327728:OCY327730 OMU327728:OMU327730 OWQ327728:OWQ327730 PGM327728:PGM327730 PQI327728:PQI327730 QAE327728:QAE327730 QKA327728:QKA327730 QTW327728:QTW327730 RDS327728:RDS327730 RNO327728:RNO327730 RXK327728:RXK327730 SHG327728:SHG327730 SRC327728:SRC327730 TAY327728:TAY327730 TKU327728:TKU327730 TUQ327728:TUQ327730 UEM327728:UEM327730 UOI327728:UOI327730 UYE327728:UYE327730 VIA327728:VIA327730 VRW327728:VRW327730 WBS327728:WBS327730 WLO327728:WLO327730 WVK327728:WVK327730 C393264:C393266 IY393264:IY393266 SU393264:SU393266 ACQ393264:ACQ393266 AMM393264:AMM393266 AWI393264:AWI393266 BGE393264:BGE393266 BQA393264:BQA393266 BZW393264:BZW393266 CJS393264:CJS393266 CTO393264:CTO393266 DDK393264:DDK393266 DNG393264:DNG393266 DXC393264:DXC393266 EGY393264:EGY393266 EQU393264:EQU393266 FAQ393264:FAQ393266 FKM393264:FKM393266 FUI393264:FUI393266 GEE393264:GEE393266 GOA393264:GOA393266 GXW393264:GXW393266 HHS393264:HHS393266 HRO393264:HRO393266 IBK393264:IBK393266 ILG393264:ILG393266 IVC393264:IVC393266 JEY393264:JEY393266 JOU393264:JOU393266 JYQ393264:JYQ393266 KIM393264:KIM393266 KSI393264:KSI393266 LCE393264:LCE393266 LMA393264:LMA393266 LVW393264:LVW393266 MFS393264:MFS393266 MPO393264:MPO393266 MZK393264:MZK393266 NJG393264:NJG393266 NTC393264:NTC393266 OCY393264:OCY393266 OMU393264:OMU393266 OWQ393264:OWQ393266 PGM393264:PGM393266 PQI393264:PQI393266 QAE393264:QAE393266 QKA393264:QKA393266 QTW393264:QTW393266 RDS393264:RDS393266 RNO393264:RNO393266 RXK393264:RXK393266 SHG393264:SHG393266 SRC393264:SRC393266 TAY393264:TAY393266 TKU393264:TKU393266 TUQ393264:TUQ393266 UEM393264:UEM393266 UOI393264:UOI393266 UYE393264:UYE393266 VIA393264:VIA393266 VRW393264:VRW393266 WBS393264:WBS393266 WLO393264:WLO393266 WVK393264:WVK393266 C458800:C458802 IY458800:IY458802 SU458800:SU458802 ACQ458800:ACQ458802 AMM458800:AMM458802 AWI458800:AWI458802 BGE458800:BGE458802 BQA458800:BQA458802 BZW458800:BZW458802 CJS458800:CJS458802 CTO458800:CTO458802 DDK458800:DDK458802 DNG458800:DNG458802 DXC458800:DXC458802 EGY458800:EGY458802 EQU458800:EQU458802 FAQ458800:FAQ458802 FKM458800:FKM458802 FUI458800:FUI458802 GEE458800:GEE458802 GOA458800:GOA458802 GXW458800:GXW458802 HHS458800:HHS458802 HRO458800:HRO458802 IBK458800:IBK458802 ILG458800:ILG458802 IVC458800:IVC458802 JEY458800:JEY458802 JOU458800:JOU458802 JYQ458800:JYQ458802 KIM458800:KIM458802 KSI458800:KSI458802 LCE458800:LCE458802 LMA458800:LMA458802 LVW458800:LVW458802 MFS458800:MFS458802 MPO458800:MPO458802 MZK458800:MZK458802 NJG458800:NJG458802 NTC458800:NTC458802 OCY458800:OCY458802 OMU458800:OMU458802 OWQ458800:OWQ458802 PGM458800:PGM458802 PQI458800:PQI458802 QAE458800:QAE458802 QKA458800:QKA458802 QTW458800:QTW458802 RDS458800:RDS458802 RNO458800:RNO458802 RXK458800:RXK458802 SHG458800:SHG458802 SRC458800:SRC458802 TAY458800:TAY458802 TKU458800:TKU458802 TUQ458800:TUQ458802 UEM458800:UEM458802 UOI458800:UOI458802 UYE458800:UYE458802 VIA458800:VIA458802 VRW458800:VRW458802 WBS458800:WBS458802 WLO458800:WLO458802 WVK458800:WVK458802 C524336:C524338 IY524336:IY524338 SU524336:SU524338 ACQ524336:ACQ524338 AMM524336:AMM524338 AWI524336:AWI524338 BGE524336:BGE524338 BQA524336:BQA524338 BZW524336:BZW524338 CJS524336:CJS524338 CTO524336:CTO524338 DDK524336:DDK524338 DNG524336:DNG524338 DXC524336:DXC524338 EGY524336:EGY524338 EQU524336:EQU524338 FAQ524336:FAQ524338 FKM524336:FKM524338 FUI524336:FUI524338 GEE524336:GEE524338 GOA524336:GOA524338 GXW524336:GXW524338 HHS524336:HHS524338 HRO524336:HRO524338 IBK524336:IBK524338 ILG524336:ILG524338 IVC524336:IVC524338 JEY524336:JEY524338 JOU524336:JOU524338 JYQ524336:JYQ524338 KIM524336:KIM524338 KSI524336:KSI524338 LCE524336:LCE524338 LMA524336:LMA524338 LVW524336:LVW524338 MFS524336:MFS524338 MPO524336:MPO524338 MZK524336:MZK524338 NJG524336:NJG524338 NTC524336:NTC524338 OCY524336:OCY524338 OMU524336:OMU524338 OWQ524336:OWQ524338 PGM524336:PGM524338 PQI524336:PQI524338 QAE524336:QAE524338 QKA524336:QKA524338 QTW524336:QTW524338 RDS524336:RDS524338 RNO524336:RNO524338 RXK524336:RXK524338 SHG524336:SHG524338 SRC524336:SRC524338 TAY524336:TAY524338 TKU524336:TKU524338 TUQ524336:TUQ524338 UEM524336:UEM524338 UOI524336:UOI524338 UYE524336:UYE524338 VIA524336:VIA524338 VRW524336:VRW524338 WBS524336:WBS524338 WLO524336:WLO524338 WVK524336:WVK524338 C589872:C589874 IY589872:IY589874 SU589872:SU589874 ACQ589872:ACQ589874 AMM589872:AMM589874 AWI589872:AWI589874 BGE589872:BGE589874 BQA589872:BQA589874 BZW589872:BZW589874 CJS589872:CJS589874 CTO589872:CTO589874 DDK589872:DDK589874 DNG589872:DNG589874 DXC589872:DXC589874 EGY589872:EGY589874 EQU589872:EQU589874 FAQ589872:FAQ589874 FKM589872:FKM589874 FUI589872:FUI589874 GEE589872:GEE589874 GOA589872:GOA589874 GXW589872:GXW589874 HHS589872:HHS589874 HRO589872:HRO589874 IBK589872:IBK589874 ILG589872:ILG589874 IVC589872:IVC589874 JEY589872:JEY589874 JOU589872:JOU589874 JYQ589872:JYQ589874 KIM589872:KIM589874 KSI589872:KSI589874 LCE589872:LCE589874 LMA589872:LMA589874 LVW589872:LVW589874 MFS589872:MFS589874 MPO589872:MPO589874 MZK589872:MZK589874 NJG589872:NJG589874 NTC589872:NTC589874 OCY589872:OCY589874 OMU589872:OMU589874 OWQ589872:OWQ589874 PGM589872:PGM589874 PQI589872:PQI589874 QAE589872:QAE589874 QKA589872:QKA589874 QTW589872:QTW589874 RDS589872:RDS589874 RNO589872:RNO589874 RXK589872:RXK589874 SHG589872:SHG589874 SRC589872:SRC589874 TAY589872:TAY589874 TKU589872:TKU589874 TUQ589872:TUQ589874 UEM589872:UEM589874 UOI589872:UOI589874 UYE589872:UYE589874 VIA589872:VIA589874 VRW589872:VRW589874 WBS589872:WBS589874 WLO589872:WLO589874 WVK589872:WVK589874 C655408:C655410 IY655408:IY655410 SU655408:SU655410 ACQ655408:ACQ655410 AMM655408:AMM655410 AWI655408:AWI655410 BGE655408:BGE655410 BQA655408:BQA655410 BZW655408:BZW655410 CJS655408:CJS655410 CTO655408:CTO655410 DDK655408:DDK655410 DNG655408:DNG655410 DXC655408:DXC655410 EGY655408:EGY655410 EQU655408:EQU655410 FAQ655408:FAQ655410 FKM655408:FKM655410 FUI655408:FUI655410 GEE655408:GEE655410 GOA655408:GOA655410 GXW655408:GXW655410 HHS655408:HHS655410 HRO655408:HRO655410 IBK655408:IBK655410 ILG655408:ILG655410 IVC655408:IVC655410 JEY655408:JEY655410 JOU655408:JOU655410 JYQ655408:JYQ655410 KIM655408:KIM655410 KSI655408:KSI655410 LCE655408:LCE655410 LMA655408:LMA655410 LVW655408:LVW655410 MFS655408:MFS655410 MPO655408:MPO655410 MZK655408:MZK655410 NJG655408:NJG655410 NTC655408:NTC655410 OCY655408:OCY655410 OMU655408:OMU655410 OWQ655408:OWQ655410 PGM655408:PGM655410 PQI655408:PQI655410 QAE655408:QAE655410 QKA655408:QKA655410 QTW655408:QTW655410 RDS655408:RDS655410 RNO655408:RNO655410 RXK655408:RXK655410 SHG655408:SHG655410 SRC655408:SRC655410 TAY655408:TAY655410 TKU655408:TKU655410 TUQ655408:TUQ655410 UEM655408:UEM655410 UOI655408:UOI655410 UYE655408:UYE655410 VIA655408:VIA655410 VRW655408:VRW655410 WBS655408:WBS655410 WLO655408:WLO655410 WVK655408:WVK655410 C720944:C720946 IY720944:IY720946 SU720944:SU720946 ACQ720944:ACQ720946 AMM720944:AMM720946 AWI720944:AWI720946 BGE720944:BGE720946 BQA720944:BQA720946 BZW720944:BZW720946 CJS720944:CJS720946 CTO720944:CTO720946 DDK720944:DDK720946 DNG720944:DNG720946 DXC720944:DXC720946 EGY720944:EGY720946 EQU720944:EQU720946 FAQ720944:FAQ720946 FKM720944:FKM720946 FUI720944:FUI720946 GEE720944:GEE720946 GOA720944:GOA720946 GXW720944:GXW720946 HHS720944:HHS720946 HRO720944:HRO720946 IBK720944:IBK720946 ILG720944:ILG720946 IVC720944:IVC720946 JEY720944:JEY720946 JOU720944:JOU720946 JYQ720944:JYQ720946 KIM720944:KIM720946 KSI720944:KSI720946 LCE720944:LCE720946 LMA720944:LMA720946 LVW720944:LVW720946 MFS720944:MFS720946 MPO720944:MPO720946 MZK720944:MZK720946 NJG720944:NJG720946 NTC720944:NTC720946 OCY720944:OCY720946 OMU720944:OMU720946 OWQ720944:OWQ720946 PGM720944:PGM720946 PQI720944:PQI720946 QAE720944:QAE720946 QKA720944:QKA720946 QTW720944:QTW720946 RDS720944:RDS720946 RNO720944:RNO720946 RXK720944:RXK720946 SHG720944:SHG720946 SRC720944:SRC720946 TAY720944:TAY720946 TKU720944:TKU720946 TUQ720944:TUQ720946 UEM720944:UEM720946 UOI720944:UOI720946 UYE720944:UYE720946 VIA720944:VIA720946 VRW720944:VRW720946 WBS720944:WBS720946 WLO720944:WLO720946 WVK720944:WVK720946 C786480:C786482 IY786480:IY786482 SU786480:SU786482 ACQ786480:ACQ786482 AMM786480:AMM786482 AWI786480:AWI786482 BGE786480:BGE786482 BQA786480:BQA786482 BZW786480:BZW786482 CJS786480:CJS786482 CTO786480:CTO786482 DDK786480:DDK786482 DNG786480:DNG786482 DXC786480:DXC786482 EGY786480:EGY786482 EQU786480:EQU786482 FAQ786480:FAQ786482 FKM786480:FKM786482 FUI786480:FUI786482 GEE786480:GEE786482 GOA786480:GOA786482 GXW786480:GXW786482 HHS786480:HHS786482 HRO786480:HRO786482 IBK786480:IBK786482 ILG786480:ILG786482 IVC786480:IVC786482 JEY786480:JEY786482 JOU786480:JOU786482 JYQ786480:JYQ786482 KIM786480:KIM786482 KSI786480:KSI786482 LCE786480:LCE786482 LMA786480:LMA786482 LVW786480:LVW786482 MFS786480:MFS786482 MPO786480:MPO786482 MZK786480:MZK786482 NJG786480:NJG786482 NTC786480:NTC786482 OCY786480:OCY786482 OMU786480:OMU786482 OWQ786480:OWQ786482 PGM786480:PGM786482 PQI786480:PQI786482 QAE786480:QAE786482 QKA786480:QKA786482 QTW786480:QTW786482 RDS786480:RDS786482 RNO786480:RNO786482 RXK786480:RXK786482 SHG786480:SHG786482 SRC786480:SRC786482 TAY786480:TAY786482 TKU786480:TKU786482 TUQ786480:TUQ786482 UEM786480:UEM786482 UOI786480:UOI786482 UYE786480:UYE786482 VIA786480:VIA786482 VRW786480:VRW786482 WBS786480:WBS786482 WLO786480:WLO786482 WVK786480:WVK786482 C852016:C852018 IY852016:IY852018 SU852016:SU852018 ACQ852016:ACQ852018 AMM852016:AMM852018 AWI852016:AWI852018 BGE852016:BGE852018 BQA852016:BQA852018 BZW852016:BZW852018 CJS852016:CJS852018 CTO852016:CTO852018 DDK852016:DDK852018 DNG852016:DNG852018 DXC852016:DXC852018 EGY852016:EGY852018 EQU852016:EQU852018 FAQ852016:FAQ852018 FKM852016:FKM852018 FUI852016:FUI852018 GEE852016:GEE852018 GOA852016:GOA852018 GXW852016:GXW852018 HHS852016:HHS852018 HRO852016:HRO852018 IBK852016:IBK852018 ILG852016:ILG852018 IVC852016:IVC852018 JEY852016:JEY852018 JOU852016:JOU852018 JYQ852016:JYQ852018 KIM852016:KIM852018 KSI852016:KSI852018 LCE852016:LCE852018 LMA852016:LMA852018 LVW852016:LVW852018 MFS852016:MFS852018 MPO852016:MPO852018 MZK852016:MZK852018 NJG852016:NJG852018 NTC852016:NTC852018 OCY852016:OCY852018 OMU852016:OMU852018 OWQ852016:OWQ852018 PGM852016:PGM852018 PQI852016:PQI852018 QAE852016:QAE852018 QKA852016:QKA852018 QTW852016:QTW852018 RDS852016:RDS852018 RNO852016:RNO852018 RXK852016:RXK852018 SHG852016:SHG852018 SRC852016:SRC852018 TAY852016:TAY852018 TKU852016:TKU852018 TUQ852016:TUQ852018 UEM852016:UEM852018 UOI852016:UOI852018 UYE852016:UYE852018 VIA852016:VIA852018 VRW852016:VRW852018 WBS852016:WBS852018 WLO852016:WLO852018 WVK852016:WVK852018 C917552:C917554 IY917552:IY917554 SU917552:SU917554 ACQ917552:ACQ917554 AMM917552:AMM917554 AWI917552:AWI917554 BGE917552:BGE917554 BQA917552:BQA917554 BZW917552:BZW917554 CJS917552:CJS917554 CTO917552:CTO917554 DDK917552:DDK917554 DNG917552:DNG917554 DXC917552:DXC917554 EGY917552:EGY917554 EQU917552:EQU917554 FAQ917552:FAQ917554 FKM917552:FKM917554 FUI917552:FUI917554 GEE917552:GEE917554 GOA917552:GOA917554 GXW917552:GXW917554 HHS917552:HHS917554 HRO917552:HRO917554 IBK917552:IBK917554 ILG917552:ILG917554 IVC917552:IVC917554 JEY917552:JEY917554 JOU917552:JOU917554 JYQ917552:JYQ917554 KIM917552:KIM917554 KSI917552:KSI917554 LCE917552:LCE917554 LMA917552:LMA917554 LVW917552:LVW917554 MFS917552:MFS917554 MPO917552:MPO917554 MZK917552:MZK917554 NJG917552:NJG917554 NTC917552:NTC917554 OCY917552:OCY917554 OMU917552:OMU917554 OWQ917552:OWQ917554 PGM917552:PGM917554 PQI917552:PQI917554 QAE917552:QAE917554 QKA917552:QKA917554 QTW917552:QTW917554 RDS917552:RDS917554 RNO917552:RNO917554 RXK917552:RXK917554 SHG917552:SHG917554 SRC917552:SRC917554 TAY917552:TAY917554 TKU917552:TKU917554 TUQ917552:TUQ917554 UEM917552:UEM917554 UOI917552:UOI917554 UYE917552:UYE917554 VIA917552:VIA917554 VRW917552:VRW917554 WBS917552:WBS917554 WLO917552:WLO917554 WVK917552:WVK917554 C983088:C983090 IY983088:IY983090 SU983088:SU983090 ACQ983088:ACQ983090 AMM983088:AMM983090 AWI983088:AWI983090 BGE983088:BGE983090 BQA983088:BQA983090 BZW983088:BZW983090 CJS983088:CJS983090 CTO983088:CTO983090 DDK983088:DDK983090 DNG983088:DNG983090 DXC983088:DXC983090 EGY983088:EGY983090 EQU983088:EQU983090 FAQ983088:FAQ983090 FKM983088:FKM983090 FUI983088:FUI983090 GEE983088:GEE983090 GOA983088:GOA983090 GXW983088:GXW983090 HHS983088:HHS983090 HRO983088:HRO983090 IBK983088:IBK983090 ILG983088:ILG983090 IVC983088:IVC983090 JEY983088:JEY983090 JOU983088:JOU983090 JYQ983088:JYQ983090 KIM983088:KIM983090 KSI983088:KSI983090 LCE983088:LCE983090 LMA983088:LMA983090 LVW983088:LVW983090 MFS983088:MFS983090 MPO983088:MPO983090 MZK983088:MZK983090 NJG983088:NJG983090 NTC983088:NTC983090 OCY983088:OCY983090 OMU983088:OMU983090 OWQ983088:OWQ983090 PGM983088:PGM983090 PQI983088:PQI983090 QAE983088:QAE983090 QKA983088:QKA983090 QTW983088:QTW983090 RDS983088:RDS983090 RNO983088:RNO983090 RXK983088:RXK983090 SHG983088:SHG983090 SRC983088:SRC983090 TAY983088:TAY983090 TKU983088:TKU983090 TUQ983088:TUQ983090 UEM983088:UEM983090 UOI983088:UOI983090 UYE983088:UYE983090 VIA983088:VIA983090 VRW983088:VRW983090 WBS983088:WBS983090 WLO983088:WLO983090 WVK983088:WVK983090 C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formula1>0</formula1>
    </dataValidation>
    <dataValidation type="list" allowBlank="1" showInputMessage="1" showErrorMessage="1" sqref="H95:L95 JD95:JH95 SZ95:TD95 ACV95:ACZ95 AMR95:AMV95 AWN95:AWR95 BGJ95:BGN95 BQF95:BQJ95 CAB95:CAF95 CJX95:CKB95 CTT95:CTX95 DDP95:DDT95 DNL95:DNP95 DXH95:DXL95 EHD95:EHH95 EQZ95:ERD95 FAV95:FAZ95 FKR95:FKV95 FUN95:FUR95 GEJ95:GEN95 GOF95:GOJ95 GYB95:GYF95 HHX95:HIB95 HRT95:HRX95 IBP95:IBT95 ILL95:ILP95 IVH95:IVL95 JFD95:JFH95 JOZ95:JPD95 JYV95:JYZ95 KIR95:KIV95 KSN95:KSR95 LCJ95:LCN95 LMF95:LMJ95 LWB95:LWF95 MFX95:MGB95 MPT95:MPX95 MZP95:MZT95 NJL95:NJP95 NTH95:NTL95 ODD95:ODH95 OMZ95:OND95 OWV95:OWZ95 PGR95:PGV95 PQN95:PQR95 QAJ95:QAN95 QKF95:QKJ95 QUB95:QUF95 RDX95:REB95 RNT95:RNX95 RXP95:RXT95 SHL95:SHP95 SRH95:SRL95 TBD95:TBH95 TKZ95:TLD95 TUV95:TUZ95 UER95:UEV95 UON95:UOR95 UYJ95:UYN95 VIF95:VIJ95 VSB95:VSF95 WBX95:WCB95 WLT95:WLX95 WVP95:WVT95 H65631:L65631 JD65631:JH65631 SZ65631:TD65631 ACV65631:ACZ65631 AMR65631:AMV65631 AWN65631:AWR65631 BGJ65631:BGN65631 BQF65631:BQJ65631 CAB65631:CAF65631 CJX65631:CKB65631 CTT65631:CTX65631 DDP65631:DDT65631 DNL65631:DNP65631 DXH65631:DXL65631 EHD65631:EHH65631 EQZ65631:ERD65631 FAV65631:FAZ65631 FKR65631:FKV65631 FUN65631:FUR65631 GEJ65631:GEN65631 GOF65631:GOJ65631 GYB65631:GYF65631 HHX65631:HIB65631 HRT65631:HRX65631 IBP65631:IBT65631 ILL65631:ILP65631 IVH65631:IVL65631 JFD65631:JFH65631 JOZ65631:JPD65631 JYV65631:JYZ65631 KIR65631:KIV65631 KSN65631:KSR65631 LCJ65631:LCN65631 LMF65631:LMJ65631 LWB65631:LWF65631 MFX65631:MGB65631 MPT65631:MPX65631 MZP65631:MZT65631 NJL65631:NJP65631 NTH65631:NTL65631 ODD65631:ODH65631 OMZ65631:OND65631 OWV65631:OWZ65631 PGR65631:PGV65631 PQN65631:PQR65631 QAJ65631:QAN65631 QKF65631:QKJ65631 QUB65631:QUF65631 RDX65631:REB65631 RNT65631:RNX65631 RXP65631:RXT65631 SHL65631:SHP65631 SRH65631:SRL65631 TBD65631:TBH65631 TKZ65631:TLD65631 TUV65631:TUZ65631 UER65631:UEV65631 UON65631:UOR65631 UYJ65631:UYN65631 VIF65631:VIJ65631 VSB65631:VSF65631 WBX65631:WCB65631 WLT65631:WLX65631 WVP65631:WVT65631 H131167:L131167 JD131167:JH131167 SZ131167:TD131167 ACV131167:ACZ131167 AMR131167:AMV131167 AWN131167:AWR131167 BGJ131167:BGN131167 BQF131167:BQJ131167 CAB131167:CAF131167 CJX131167:CKB131167 CTT131167:CTX131167 DDP131167:DDT131167 DNL131167:DNP131167 DXH131167:DXL131167 EHD131167:EHH131167 EQZ131167:ERD131167 FAV131167:FAZ131167 FKR131167:FKV131167 FUN131167:FUR131167 GEJ131167:GEN131167 GOF131167:GOJ131167 GYB131167:GYF131167 HHX131167:HIB131167 HRT131167:HRX131167 IBP131167:IBT131167 ILL131167:ILP131167 IVH131167:IVL131167 JFD131167:JFH131167 JOZ131167:JPD131167 JYV131167:JYZ131167 KIR131167:KIV131167 KSN131167:KSR131167 LCJ131167:LCN131167 LMF131167:LMJ131167 LWB131167:LWF131167 MFX131167:MGB131167 MPT131167:MPX131167 MZP131167:MZT131167 NJL131167:NJP131167 NTH131167:NTL131167 ODD131167:ODH131167 OMZ131167:OND131167 OWV131167:OWZ131167 PGR131167:PGV131167 PQN131167:PQR131167 QAJ131167:QAN131167 QKF131167:QKJ131167 QUB131167:QUF131167 RDX131167:REB131167 RNT131167:RNX131167 RXP131167:RXT131167 SHL131167:SHP131167 SRH131167:SRL131167 TBD131167:TBH131167 TKZ131167:TLD131167 TUV131167:TUZ131167 UER131167:UEV131167 UON131167:UOR131167 UYJ131167:UYN131167 VIF131167:VIJ131167 VSB131167:VSF131167 WBX131167:WCB131167 WLT131167:WLX131167 WVP131167:WVT131167 H196703:L196703 JD196703:JH196703 SZ196703:TD196703 ACV196703:ACZ196703 AMR196703:AMV196703 AWN196703:AWR196703 BGJ196703:BGN196703 BQF196703:BQJ196703 CAB196703:CAF196703 CJX196703:CKB196703 CTT196703:CTX196703 DDP196703:DDT196703 DNL196703:DNP196703 DXH196703:DXL196703 EHD196703:EHH196703 EQZ196703:ERD196703 FAV196703:FAZ196703 FKR196703:FKV196703 FUN196703:FUR196703 GEJ196703:GEN196703 GOF196703:GOJ196703 GYB196703:GYF196703 HHX196703:HIB196703 HRT196703:HRX196703 IBP196703:IBT196703 ILL196703:ILP196703 IVH196703:IVL196703 JFD196703:JFH196703 JOZ196703:JPD196703 JYV196703:JYZ196703 KIR196703:KIV196703 KSN196703:KSR196703 LCJ196703:LCN196703 LMF196703:LMJ196703 LWB196703:LWF196703 MFX196703:MGB196703 MPT196703:MPX196703 MZP196703:MZT196703 NJL196703:NJP196703 NTH196703:NTL196703 ODD196703:ODH196703 OMZ196703:OND196703 OWV196703:OWZ196703 PGR196703:PGV196703 PQN196703:PQR196703 QAJ196703:QAN196703 QKF196703:QKJ196703 QUB196703:QUF196703 RDX196703:REB196703 RNT196703:RNX196703 RXP196703:RXT196703 SHL196703:SHP196703 SRH196703:SRL196703 TBD196703:TBH196703 TKZ196703:TLD196703 TUV196703:TUZ196703 UER196703:UEV196703 UON196703:UOR196703 UYJ196703:UYN196703 VIF196703:VIJ196703 VSB196703:VSF196703 WBX196703:WCB196703 WLT196703:WLX196703 WVP196703:WVT196703 H262239:L262239 JD262239:JH262239 SZ262239:TD262239 ACV262239:ACZ262239 AMR262239:AMV262239 AWN262239:AWR262239 BGJ262239:BGN262239 BQF262239:BQJ262239 CAB262239:CAF262239 CJX262239:CKB262239 CTT262239:CTX262239 DDP262239:DDT262239 DNL262239:DNP262239 DXH262239:DXL262239 EHD262239:EHH262239 EQZ262239:ERD262239 FAV262239:FAZ262239 FKR262239:FKV262239 FUN262239:FUR262239 GEJ262239:GEN262239 GOF262239:GOJ262239 GYB262239:GYF262239 HHX262239:HIB262239 HRT262239:HRX262239 IBP262239:IBT262239 ILL262239:ILP262239 IVH262239:IVL262239 JFD262239:JFH262239 JOZ262239:JPD262239 JYV262239:JYZ262239 KIR262239:KIV262239 KSN262239:KSR262239 LCJ262239:LCN262239 LMF262239:LMJ262239 LWB262239:LWF262239 MFX262239:MGB262239 MPT262239:MPX262239 MZP262239:MZT262239 NJL262239:NJP262239 NTH262239:NTL262239 ODD262239:ODH262239 OMZ262239:OND262239 OWV262239:OWZ262239 PGR262239:PGV262239 PQN262239:PQR262239 QAJ262239:QAN262239 QKF262239:QKJ262239 QUB262239:QUF262239 RDX262239:REB262239 RNT262239:RNX262239 RXP262239:RXT262239 SHL262239:SHP262239 SRH262239:SRL262239 TBD262239:TBH262239 TKZ262239:TLD262239 TUV262239:TUZ262239 UER262239:UEV262239 UON262239:UOR262239 UYJ262239:UYN262239 VIF262239:VIJ262239 VSB262239:VSF262239 WBX262239:WCB262239 WLT262239:WLX262239 WVP262239:WVT262239 H327775:L327775 JD327775:JH327775 SZ327775:TD327775 ACV327775:ACZ327775 AMR327775:AMV327775 AWN327775:AWR327775 BGJ327775:BGN327775 BQF327775:BQJ327775 CAB327775:CAF327775 CJX327775:CKB327775 CTT327775:CTX327775 DDP327775:DDT327775 DNL327775:DNP327775 DXH327775:DXL327775 EHD327775:EHH327775 EQZ327775:ERD327775 FAV327775:FAZ327775 FKR327775:FKV327775 FUN327775:FUR327775 GEJ327775:GEN327775 GOF327775:GOJ327775 GYB327775:GYF327775 HHX327775:HIB327775 HRT327775:HRX327775 IBP327775:IBT327775 ILL327775:ILP327775 IVH327775:IVL327775 JFD327775:JFH327775 JOZ327775:JPD327775 JYV327775:JYZ327775 KIR327775:KIV327775 KSN327775:KSR327775 LCJ327775:LCN327775 LMF327775:LMJ327775 LWB327775:LWF327775 MFX327775:MGB327775 MPT327775:MPX327775 MZP327775:MZT327775 NJL327775:NJP327775 NTH327775:NTL327775 ODD327775:ODH327775 OMZ327775:OND327775 OWV327775:OWZ327775 PGR327775:PGV327775 PQN327775:PQR327775 QAJ327775:QAN327775 QKF327775:QKJ327775 QUB327775:QUF327775 RDX327775:REB327775 RNT327775:RNX327775 RXP327775:RXT327775 SHL327775:SHP327775 SRH327775:SRL327775 TBD327775:TBH327775 TKZ327775:TLD327775 TUV327775:TUZ327775 UER327775:UEV327775 UON327775:UOR327775 UYJ327775:UYN327775 VIF327775:VIJ327775 VSB327775:VSF327775 WBX327775:WCB327775 WLT327775:WLX327775 WVP327775:WVT327775 H393311:L393311 JD393311:JH393311 SZ393311:TD393311 ACV393311:ACZ393311 AMR393311:AMV393311 AWN393311:AWR393311 BGJ393311:BGN393311 BQF393311:BQJ393311 CAB393311:CAF393311 CJX393311:CKB393311 CTT393311:CTX393311 DDP393311:DDT393311 DNL393311:DNP393311 DXH393311:DXL393311 EHD393311:EHH393311 EQZ393311:ERD393311 FAV393311:FAZ393311 FKR393311:FKV393311 FUN393311:FUR393311 GEJ393311:GEN393311 GOF393311:GOJ393311 GYB393311:GYF393311 HHX393311:HIB393311 HRT393311:HRX393311 IBP393311:IBT393311 ILL393311:ILP393311 IVH393311:IVL393311 JFD393311:JFH393311 JOZ393311:JPD393311 JYV393311:JYZ393311 KIR393311:KIV393311 KSN393311:KSR393311 LCJ393311:LCN393311 LMF393311:LMJ393311 LWB393311:LWF393311 MFX393311:MGB393311 MPT393311:MPX393311 MZP393311:MZT393311 NJL393311:NJP393311 NTH393311:NTL393311 ODD393311:ODH393311 OMZ393311:OND393311 OWV393311:OWZ393311 PGR393311:PGV393311 PQN393311:PQR393311 QAJ393311:QAN393311 QKF393311:QKJ393311 QUB393311:QUF393311 RDX393311:REB393311 RNT393311:RNX393311 RXP393311:RXT393311 SHL393311:SHP393311 SRH393311:SRL393311 TBD393311:TBH393311 TKZ393311:TLD393311 TUV393311:TUZ393311 UER393311:UEV393311 UON393311:UOR393311 UYJ393311:UYN393311 VIF393311:VIJ393311 VSB393311:VSF393311 WBX393311:WCB393311 WLT393311:WLX393311 WVP393311:WVT393311 H458847:L458847 JD458847:JH458847 SZ458847:TD458847 ACV458847:ACZ458847 AMR458847:AMV458847 AWN458847:AWR458847 BGJ458847:BGN458847 BQF458847:BQJ458847 CAB458847:CAF458847 CJX458847:CKB458847 CTT458847:CTX458847 DDP458847:DDT458847 DNL458847:DNP458847 DXH458847:DXL458847 EHD458847:EHH458847 EQZ458847:ERD458847 FAV458847:FAZ458847 FKR458847:FKV458847 FUN458847:FUR458847 GEJ458847:GEN458847 GOF458847:GOJ458847 GYB458847:GYF458847 HHX458847:HIB458847 HRT458847:HRX458847 IBP458847:IBT458847 ILL458847:ILP458847 IVH458847:IVL458847 JFD458847:JFH458847 JOZ458847:JPD458847 JYV458847:JYZ458847 KIR458847:KIV458847 KSN458847:KSR458847 LCJ458847:LCN458847 LMF458847:LMJ458847 LWB458847:LWF458847 MFX458847:MGB458847 MPT458847:MPX458847 MZP458847:MZT458847 NJL458847:NJP458847 NTH458847:NTL458847 ODD458847:ODH458847 OMZ458847:OND458847 OWV458847:OWZ458847 PGR458847:PGV458847 PQN458847:PQR458847 QAJ458847:QAN458847 QKF458847:QKJ458847 QUB458847:QUF458847 RDX458847:REB458847 RNT458847:RNX458847 RXP458847:RXT458847 SHL458847:SHP458847 SRH458847:SRL458847 TBD458847:TBH458847 TKZ458847:TLD458847 TUV458847:TUZ458847 UER458847:UEV458847 UON458847:UOR458847 UYJ458847:UYN458847 VIF458847:VIJ458847 VSB458847:VSF458847 WBX458847:WCB458847 WLT458847:WLX458847 WVP458847:WVT458847 H524383:L524383 JD524383:JH524383 SZ524383:TD524383 ACV524383:ACZ524383 AMR524383:AMV524383 AWN524383:AWR524383 BGJ524383:BGN524383 BQF524383:BQJ524383 CAB524383:CAF524383 CJX524383:CKB524383 CTT524383:CTX524383 DDP524383:DDT524383 DNL524383:DNP524383 DXH524383:DXL524383 EHD524383:EHH524383 EQZ524383:ERD524383 FAV524383:FAZ524383 FKR524383:FKV524383 FUN524383:FUR524383 GEJ524383:GEN524383 GOF524383:GOJ524383 GYB524383:GYF524383 HHX524383:HIB524383 HRT524383:HRX524383 IBP524383:IBT524383 ILL524383:ILP524383 IVH524383:IVL524383 JFD524383:JFH524383 JOZ524383:JPD524383 JYV524383:JYZ524383 KIR524383:KIV524383 KSN524383:KSR524383 LCJ524383:LCN524383 LMF524383:LMJ524383 LWB524383:LWF524383 MFX524383:MGB524383 MPT524383:MPX524383 MZP524383:MZT524383 NJL524383:NJP524383 NTH524383:NTL524383 ODD524383:ODH524383 OMZ524383:OND524383 OWV524383:OWZ524383 PGR524383:PGV524383 PQN524383:PQR524383 QAJ524383:QAN524383 QKF524383:QKJ524383 QUB524383:QUF524383 RDX524383:REB524383 RNT524383:RNX524383 RXP524383:RXT524383 SHL524383:SHP524383 SRH524383:SRL524383 TBD524383:TBH524383 TKZ524383:TLD524383 TUV524383:TUZ524383 UER524383:UEV524383 UON524383:UOR524383 UYJ524383:UYN524383 VIF524383:VIJ524383 VSB524383:VSF524383 WBX524383:WCB524383 WLT524383:WLX524383 WVP524383:WVT524383 H589919:L589919 JD589919:JH589919 SZ589919:TD589919 ACV589919:ACZ589919 AMR589919:AMV589919 AWN589919:AWR589919 BGJ589919:BGN589919 BQF589919:BQJ589919 CAB589919:CAF589919 CJX589919:CKB589919 CTT589919:CTX589919 DDP589919:DDT589919 DNL589919:DNP589919 DXH589919:DXL589919 EHD589919:EHH589919 EQZ589919:ERD589919 FAV589919:FAZ589919 FKR589919:FKV589919 FUN589919:FUR589919 GEJ589919:GEN589919 GOF589919:GOJ589919 GYB589919:GYF589919 HHX589919:HIB589919 HRT589919:HRX589919 IBP589919:IBT589919 ILL589919:ILP589919 IVH589919:IVL589919 JFD589919:JFH589919 JOZ589919:JPD589919 JYV589919:JYZ589919 KIR589919:KIV589919 KSN589919:KSR589919 LCJ589919:LCN589919 LMF589919:LMJ589919 LWB589919:LWF589919 MFX589919:MGB589919 MPT589919:MPX589919 MZP589919:MZT589919 NJL589919:NJP589919 NTH589919:NTL589919 ODD589919:ODH589919 OMZ589919:OND589919 OWV589919:OWZ589919 PGR589919:PGV589919 PQN589919:PQR589919 QAJ589919:QAN589919 QKF589919:QKJ589919 QUB589919:QUF589919 RDX589919:REB589919 RNT589919:RNX589919 RXP589919:RXT589919 SHL589919:SHP589919 SRH589919:SRL589919 TBD589919:TBH589919 TKZ589919:TLD589919 TUV589919:TUZ589919 UER589919:UEV589919 UON589919:UOR589919 UYJ589919:UYN589919 VIF589919:VIJ589919 VSB589919:VSF589919 WBX589919:WCB589919 WLT589919:WLX589919 WVP589919:WVT589919 H655455:L655455 JD655455:JH655455 SZ655455:TD655455 ACV655455:ACZ655455 AMR655455:AMV655455 AWN655455:AWR655455 BGJ655455:BGN655455 BQF655455:BQJ655455 CAB655455:CAF655455 CJX655455:CKB655455 CTT655455:CTX655455 DDP655455:DDT655455 DNL655455:DNP655455 DXH655455:DXL655455 EHD655455:EHH655455 EQZ655455:ERD655455 FAV655455:FAZ655455 FKR655455:FKV655455 FUN655455:FUR655455 GEJ655455:GEN655455 GOF655455:GOJ655455 GYB655455:GYF655455 HHX655455:HIB655455 HRT655455:HRX655455 IBP655455:IBT655455 ILL655455:ILP655455 IVH655455:IVL655455 JFD655455:JFH655455 JOZ655455:JPD655455 JYV655455:JYZ655455 KIR655455:KIV655455 KSN655455:KSR655455 LCJ655455:LCN655455 LMF655455:LMJ655455 LWB655455:LWF655455 MFX655455:MGB655455 MPT655455:MPX655455 MZP655455:MZT655455 NJL655455:NJP655455 NTH655455:NTL655455 ODD655455:ODH655455 OMZ655455:OND655455 OWV655455:OWZ655455 PGR655455:PGV655455 PQN655455:PQR655455 QAJ655455:QAN655455 QKF655455:QKJ655455 QUB655455:QUF655455 RDX655455:REB655455 RNT655455:RNX655455 RXP655455:RXT655455 SHL655455:SHP655455 SRH655455:SRL655455 TBD655455:TBH655455 TKZ655455:TLD655455 TUV655455:TUZ655455 UER655455:UEV655455 UON655455:UOR655455 UYJ655455:UYN655455 VIF655455:VIJ655455 VSB655455:VSF655455 WBX655455:WCB655455 WLT655455:WLX655455 WVP655455:WVT655455 H720991:L720991 JD720991:JH720991 SZ720991:TD720991 ACV720991:ACZ720991 AMR720991:AMV720991 AWN720991:AWR720991 BGJ720991:BGN720991 BQF720991:BQJ720991 CAB720991:CAF720991 CJX720991:CKB720991 CTT720991:CTX720991 DDP720991:DDT720991 DNL720991:DNP720991 DXH720991:DXL720991 EHD720991:EHH720991 EQZ720991:ERD720991 FAV720991:FAZ720991 FKR720991:FKV720991 FUN720991:FUR720991 GEJ720991:GEN720991 GOF720991:GOJ720991 GYB720991:GYF720991 HHX720991:HIB720991 HRT720991:HRX720991 IBP720991:IBT720991 ILL720991:ILP720991 IVH720991:IVL720991 JFD720991:JFH720991 JOZ720991:JPD720991 JYV720991:JYZ720991 KIR720991:KIV720991 KSN720991:KSR720991 LCJ720991:LCN720991 LMF720991:LMJ720991 LWB720991:LWF720991 MFX720991:MGB720991 MPT720991:MPX720991 MZP720991:MZT720991 NJL720991:NJP720991 NTH720991:NTL720991 ODD720991:ODH720991 OMZ720991:OND720991 OWV720991:OWZ720991 PGR720991:PGV720991 PQN720991:PQR720991 QAJ720991:QAN720991 QKF720991:QKJ720991 QUB720991:QUF720991 RDX720991:REB720991 RNT720991:RNX720991 RXP720991:RXT720991 SHL720991:SHP720991 SRH720991:SRL720991 TBD720991:TBH720991 TKZ720991:TLD720991 TUV720991:TUZ720991 UER720991:UEV720991 UON720991:UOR720991 UYJ720991:UYN720991 VIF720991:VIJ720991 VSB720991:VSF720991 WBX720991:WCB720991 WLT720991:WLX720991 WVP720991:WVT720991 H786527:L786527 JD786527:JH786527 SZ786527:TD786527 ACV786527:ACZ786527 AMR786527:AMV786527 AWN786527:AWR786527 BGJ786527:BGN786527 BQF786527:BQJ786527 CAB786527:CAF786527 CJX786527:CKB786527 CTT786527:CTX786527 DDP786527:DDT786527 DNL786527:DNP786527 DXH786527:DXL786527 EHD786527:EHH786527 EQZ786527:ERD786527 FAV786527:FAZ786527 FKR786527:FKV786527 FUN786527:FUR786527 GEJ786527:GEN786527 GOF786527:GOJ786527 GYB786527:GYF786527 HHX786527:HIB786527 HRT786527:HRX786527 IBP786527:IBT786527 ILL786527:ILP786527 IVH786527:IVL786527 JFD786527:JFH786527 JOZ786527:JPD786527 JYV786527:JYZ786527 KIR786527:KIV786527 KSN786527:KSR786527 LCJ786527:LCN786527 LMF786527:LMJ786527 LWB786527:LWF786527 MFX786527:MGB786527 MPT786527:MPX786527 MZP786527:MZT786527 NJL786527:NJP786527 NTH786527:NTL786527 ODD786527:ODH786527 OMZ786527:OND786527 OWV786527:OWZ786527 PGR786527:PGV786527 PQN786527:PQR786527 QAJ786527:QAN786527 QKF786527:QKJ786527 QUB786527:QUF786527 RDX786527:REB786527 RNT786527:RNX786527 RXP786527:RXT786527 SHL786527:SHP786527 SRH786527:SRL786527 TBD786527:TBH786527 TKZ786527:TLD786527 TUV786527:TUZ786527 UER786527:UEV786527 UON786527:UOR786527 UYJ786527:UYN786527 VIF786527:VIJ786527 VSB786527:VSF786527 WBX786527:WCB786527 WLT786527:WLX786527 WVP786527:WVT786527 H852063:L852063 JD852063:JH852063 SZ852063:TD852063 ACV852063:ACZ852063 AMR852063:AMV852063 AWN852063:AWR852063 BGJ852063:BGN852063 BQF852063:BQJ852063 CAB852063:CAF852063 CJX852063:CKB852063 CTT852063:CTX852063 DDP852063:DDT852063 DNL852063:DNP852063 DXH852063:DXL852063 EHD852063:EHH852063 EQZ852063:ERD852063 FAV852063:FAZ852063 FKR852063:FKV852063 FUN852063:FUR852063 GEJ852063:GEN852063 GOF852063:GOJ852063 GYB852063:GYF852063 HHX852063:HIB852063 HRT852063:HRX852063 IBP852063:IBT852063 ILL852063:ILP852063 IVH852063:IVL852063 JFD852063:JFH852063 JOZ852063:JPD852063 JYV852063:JYZ852063 KIR852063:KIV852063 KSN852063:KSR852063 LCJ852063:LCN852063 LMF852063:LMJ852063 LWB852063:LWF852063 MFX852063:MGB852063 MPT852063:MPX852063 MZP852063:MZT852063 NJL852063:NJP852063 NTH852063:NTL852063 ODD852063:ODH852063 OMZ852063:OND852063 OWV852063:OWZ852063 PGR852063:PGV852063 PQN852063:PQR852063 QAJ852063:QAN852063 QKF852063:QKJ852063 QUB852063:QUF852063 RDX852063:REB852063 RNT852063:RNX852063 RXP852063:RXT852063 SHL852063:SHP852063 SRH852063:SRL852063 TBD852063:TBH852063 TKZ852063:TLD852063 TUV852063:TUZ852063 UER852063:UEV852063 UON852063:UOR852063 UYJ852063:UYN852063 VIF852063:VIJ852063 VSB852063:VSF852063 WBX852063:WCB852063 WLT852063:WLX852063 WVP852063:WVT852063 H917599:L917599 JD917599:JH917599 SZ917599:TD917599 ACV917599:ACZ917599 AMR917599:AMV917599 AWN917599:AWR917599 BGJ917599:BGN917599 BQF917599:BQJ917599 CAB917599:CAF917599 CJX917599:CKB917599 CTT917599:CTX917599 DDP917599:DDT917599 DNL917599:DNP917599 DXH917599:DXL917599 EHD917599:EHH917599 EQZ917599:ERD917599 FAV917599:FAZ917599 FKR917599:FKV917599 FUN917599:FUR917599 GEJ917599:GEN917599 GOF917599:GOJ917599 GYB917599:GYF917599 HHX917599:HIB917599 HRT917599:HRX917599 IBP917599:IBT917599 ILL917599:ILP917599 IVH917599:IVL917599 JFD917599:JFH917599 JOZ917599:JPD917599 JYV917599:JYZ917599 KIR917599:KIV917599 KSN917599:KSR917599 LCJ917599:LCN917599 LMF917599:LMJ917599 LWB917599:LWF917599 MFX917599:MGB917599 MPT917599:MPX917599 MZP917599:MZT917599 NJL917599:NJP917599 NTH917599:NTL917599 ODD917599:ODH917599 OMZ917599:OND917599 OWV917599:OWZ917599 PGR917599:PGV917599 PQN917599:PQR917599 QAJ917599:QAN917599 QKF917599:QKJ917599 QUB917599:QUF917599 RDX917599:REB917599 RNT917599:RNX917599 RXP917599:RXT917599 SHL917599:SHP917599 SRH917599:SRL917599 TBD917599:TBH917599 TKZ917599:TLD917599 TUV917599:TUZ917599 UER917599:UEV917599 UON917599:UOR917599 UYJ917599:UYN917599 VIF917599:VIJ917599 VSB917599:VSF917599 WBX917599:WCB917599 WLT917599:WLX917599 WVP917599:WVT917599 H983135:L983135 JD983135:JH983135 SZ983135:TD983135 ACV983135:ACZ983135 AMR983135:AMV983135 AWN983135:AWR983135 BGJ983135:BGN983135 BQF983135:BQJ983135 CAB983135:CAF983135 CJX983135:CKB983135 CTT983135:CTX983135 DDP983135:DDT983135 DNL983135:DNP983135 DXH983135:DXL983135 EHD983135:EHH983135 EQZ983135:ERD983135 FAV983135:FAZ983135 FKR983135:FKV983135 FUN983135:FUR983135 GEJ983135:GEN983135 GOF983135:GOJ983135 GYB983135:GYF983135 HHX983135:HIB983135 HRT983135:HRX983135 IBP983135:IBT983135 ILL983135:ILP983135 IVH983135:IVL983135 JFD983135:JFH983135 JOZ983135:JPD983135 JYV983135:JYZ983135 KIR983135:KIV983135 KSN983135:KSR983135 LCJ983135:LCN983135 LMF983135:LMJ983135 LWB983135:LWF983135 MFX983135:MGB983135 MPT983135:MPX983135 MZP983135:MZT983135 NJL983135:NJP983135 NTH983135:NTL983135 ODD983135:ODH983135 OMZ983135:OND983135 OWV983135:OWZ983135 PGR983135:PGV983135 PQN983135:PQR983135 QAJ983135:QAN983135 QKF983135:QKJ983135 QUB983135:QUF983135 RDX983135:REB983135 RNT983135:RNX983135 RXP983135:RXT983135 SHL983135:SHP983135 SRH983135:SRL983135 TBD983135:TBH983135 TKZ983135:TLD983135 TUV983135:TUZ983135 UER983135:UEV983135 UON983135:UOR983135 UYJ983135:UYN983135 VIF983135:VIJ983135 VSB983135:VSF983135 WBX983135:WCB983135 WLT983135:WLX983135 WVP983135:WVT983135">
      <formula1>$AD$3:$AD$7</formula1>
    </dataValidation>
    <dataValidation type="list" allowBlank="1" showInputMessage="1" showErrorMessage="1" sqref="H98:L98 JD98:JH98 SZ98:TD98 ACV98:ACZ98 AMR98:AMV98 AWN98:AWR98 BGJ98:BGN98 BQF98:BQJ98 CAB98:CAF98 CJX98:CKB98 CTT98:CTX98 DDP98:DDT98 DNL98:DNP98 DXH98:DXL98 EHD98:EHH98 EQZ98:ERD98 FAV98:FAZ98 FKR98:FKV98 FUN98:FUR98 GEJ98:GEN98 GOF98:GOJ98 GYB98:GYF98 HHX98:HIB98 HRT98:HRX98 IBP98:IBT98 ILL98:ILP98 IVH98:IVL98 JFD98:JFH98 JOZ98:JPD98 JYV98:JYZ98 KIR98:KIV98 KSN98:KSR98 LCJ98:LCN98 LMF98:LMJ98 LWB98:LWF98 MFX98:MGB98 MPT98:MPX98 MZP98:MZT98 NJL98:NJP98 NTH98:NTL98 ODD98:ODH98 OMZ98:OND98 OWV98:OWZ98 PGR98:PGV98 PQN98:PQR98 QAJ98:QAN98 QKF98:QKJ98 QUB98:QUF98 RDX98:REB98 RNT98:RNX98 RXP98:RXT98 SHL98:SHP98 SRH98:SRL98 TBD98:TBH98 TKZ98:TLD98 TUV98:TUZ98 UER98:UEV98 UON98:UOR98 UYJ98:UYN98 VIF98:VIJ98 VSB98:VSF98 WBX98:WCB98 WLT98:WLX98 WVP98:WVT98 H65634:L65634 JD65634:JH65634 SZ65634:TD65634 ACV65634:ACZ65634 AMR65634:AMV65634 AWN65634:AWR65634 BGJ65634:BGN65634 BQF65634:BQJ65634 CAB65634:CAF65634 CJX65634:CKB65634 CTT65634:CTX65634 DDP65634:DDT65634 DNL65634:DNP65634 DXH65634:DXL65634 EHD65634:EHH65634 EQZ65634:ERD65634 FAV65634:FAZ65634 FKR65634:FKV65634 FUN65634:FUR65634 GEJ65634:GEN65634 GOF65634:GOJ65634 GYB65634:GYF65634 HHX65634:HIB65634 HRT65634:HRX65634 IBP65634:IBT65634 ILL65634:ILP65634 IVH65634:IVL65634 JFD65634:JFH65634 JOZ65634:JPD65634 JYV65634:JYZ65634 KIR65634:KIV65634 KSN65634:KSR65634 LCJ65634:LCN65634 LMF65634:LMJ65634 LWB65634:LWF65634 MFX65634:MGB65634 MPT65634:MPX65634 MZP65634:MZT65634 NJL65634:NJP65634 NTH65634:NTL65634 ODD65634:ODH65634 OMZ65634:OND65634 OWV65634:OWZ65634 PGR65634:PGV65634 PQN65634:PQR65634 QAJ65634:QAN65634 QKF65634:QKJ65634 QUB65634:QUF65634 RDX65634:REB65634 RNT65634:RNX65634 RXP65634:RXT65634 SHL65634:SHP65634 SRH65634:SRL65634 TBD65634:TBH65634 TKZ65634:TLD65634 TUV65634:TUZ65634 UER65634:UEV65634 UON65634:UOR65634 UYJ65634:UYN65634 VIF65634:VIJ65634 VSB65634:VSF65634 WBX65634:WCB65634 WLT65634:WLX65634 WVP65634:WVT65634 H131170:L131170 JD131170:JH131170 SZ131170:TD131170 ACV131170:ACZ131170 AMR131170:AMV131170 AWN131170:AWR131170 BGJ131170:BGN131170 BQF131170:BQJ131170 CAB131170:CAF131170 CJX131170:CKB131170 CTT131170:CTX131170 DDP131170:DDT131170 DNL131170:DNP131170 DXH131170:DXL131170 EHD131170:EHH131170 EQZ131170:ERD131170 FAV131170:FAZ131170 FKR131170:FKV131170 FUN131170:FUR131170 GEJ131170:GEN131170 GOF131170:GOJ131170 GYB131170:GYF131170 HHX131170:HIB131170 HRT131170:HRX131170 IBP131170:IBT131170 ILL131170:ILP131170 IVH131170:IVL131170 JFD131170:JFH131170 JOZ131170:JPD131170 JYV131170:JYZ131170 KIR131170:KIV131170 KSN131170:KSR131170 LCJ131170:LCN131170 LMF131170:LMJ131170 LWB131170:LWF131170 MFX131170:MGB131170 MPT131170:MPX131170 MZP131170:MZT131170 NJL131170:NJP131170 NTH131170:NTL131170 ODD131170:ODH131170 OMZ131170:OND131170 OWV131170:OWZ131170 PGR131170:PGV131170 PQN131170:PQR131170 QAJ131170:QAN131170 QKF131170:QKJ131170 QUB131170:QUF131170 RDX131170:REB131170 RNT131170:RNX131170 RXP131170:RXT131170 SHL131170:SHP131170 SRH131170:SRL131170 TBD131170:TBH131170 TKZ131170:TLD131170 TUV131170:TUZ131170 UER131170:UEV131170 UON131170:UOR131170 UYJ131170:UYN131170 VIF131170:VIJ131170 VSB131170:VSF131170 WBX131170:WCB131170 WLT131170:WLX131170 WVP131170:WVT131170 H196706:L196706 JD196706:JH196706 SZ196706:TD196706 ACV196706:ACZ196706 AMR196706:AMV196706 AWN196706:AWR196706 BGJ196706:BGN196706 BQF196706:BQJ196706 CAB196706:CAF196706 CJX196706:CKB196706 CTT196706:CTX196706 DDP196706:DDT196706 DNL196706:DNP196706 DXH196706:DXL196706 EHD196706:EHH196706 EQZ196706:ERD196706 FAV196706:FAZ196706 FKR196706:FKV196706 FUN196706:FUR196706 GEJ196706:GEN196706 GOF196706:GOJ196706 GYB196706:GYF196706 HHX196706:HIB196706 HRT196706:HRX196706 IBP196706:IBT196706 ILL196706:ILP196706 IVH196706:IVL196706 JFD196706:JFH196706 JOZ196706:JPD196706 JYV196706:JYZ196706 KIR196706:KIV196706 KSN196706:KSR196706 LCJ196706:LCN196706 LMF196706:LMJ196706 LWB196706:LWF196706 MFX196706:MGB196706 MPT196706:MPX196706 MZP196706:MZT196706 NJL196706:NJP196706 NTH196706:NTL196706 ODD196706:ODH196706 OMZ196706:OND196706 OWV196706:OWZ196706 PGR196706:PGV196706 PQN196706:PQR196706 QAJ196706:QAN196706 QKF196706:QKJ196706 QUB196706:QUF196706 RDX196706:REB196706 RNT196706:RNX196706 RXP196706:RXT196706 SHL196706:SHP196706 SRH196706:SRL196706 TBD196706:TBH196706 TKZ196706:TLD196706 TUV196706:TUZ196706 UER196706:UEV196706 UON196706:UOR196706 UYJ196706:UYN196706 VIF196706:VIJ196706 VSB196706:VSF196706 WBX196706:WCB196706 WLT196706:WLX196706 WVP196706:WVT196706 H262242:L262242 JD262242:JH262242 SZ262242:TD262242 ACV262242:ACZ262242 AMR262242:AMV262242 AWN262242:AWR262242 BGJ262242:BGN262242 BQF262242:BQJ262242 CAB262242:CAF262242 CJX262242:CKB262242 CTT262242:CTX262242 DDP262242:DDT262242 DNL262242:DNP262242 DXH262242:DXL262242 EHD262242:EHH262242 EQZ262242:ERD262242 FAV262242:FAZ262242 FKR262242:FKV262242 FUN262242:FUR262242 GEJ262242:GEN262242 GOF262242:GOJ262242 GYB262242:GYF262242 HHX262242:HIB262242 HRT262242:HRX262242 IBP262242:IBT262242 ILL262242:ILP262242 IVH262242:IVL262242 JFD262242:JFH262242 JOZ262242:JPD262242 JYV262242:JYZ262242 KIR262242:KIV262242 KSN262242:KSR262242 LCJ262242:LCN262242 LMF262242:LMJ262242 LWB262242:LWF262242 MFX262242:MGB262242 MPT262242:MPX262242 MZP262242:MZT262242 NJL262242:NJP262242 NTH262242:NTL262242 ODD262242:ODH262242 OMZ262242:OND262242 OWV262242:OWZ262242 PGR262242:PGV262242 PQN262242:PQR262242 QAJ262242:QAN262242 QKF262242:QKJ262242 QUB262242:QUF262242 RDX262242:REB262242 RNT262242:RNX262242 RXP262242:RXT262242 SHL262242:SHP262242 SRH262242:SRL262242 TBD262242:TBH262242 TKZ262242:TLD262242 TUV262242:TUZ262242 UER262242:UEV262242 UON262242:UOR262242 UYJ262242:UYN262242 VIF262242:VIJ262242 VSB262242:VSF262242 WBX262242:WCB262242 WLT262242:WLX262242 WVP262242:WVT262242 H327778:L327778 JD327778:JH327778 SZ327778:TD327778 ACV327778:ACZ327778 AMR327778:AMV327778 AWN327778:AWR327778 BGJ327778:BGN327778 BQF327778:BQJ327778 CAB327778:CAF327778 CJX327778:CKB327778 CTT327778:CTX327778 DDP327778:DDT327778 DNL327778:DNP327778 DXH327778:DXL327778 EHD327778:EHH327778 EQZ327778:ERD327778 FAV327778:FAZ327778 FKR327778:FKV327778 FUN327778:FUR327778 GEJ327778:GEN327778 GOF327778:GOJ327778 GYB327778:GYF327778 HHX327778:HIB327778 HRT327778:HRX327778 IBP327778:IBT327778 ILL327778:ILP327778 IVH327778:IVL327778 JFD327778:JFH327778 JOZ327778:JPD327778 JYV327778:JYZ327778 KIR327778:KIV327778 KSN327778:KSR327778 LCJ327778:LCN327778 LMF327778:LMJ327778 LWB327778:LWF327778 MFX327778:MGB327778 MPT327778:MPX327778 MZP327778:MZT327778 NJL327778:NJP327778 NTH327778:NTL327778 ODD327778:ODH327778 OMZ327778:OND327778 OWV327778:OWZ327778 PGR327778:PGV327778 PQN327778:PQR327778 QAJ327778:QAN327778 QKF327778:QKJ327778 QUB327778:QUF327778 RDX327778:REB327778 RNT327778:RNX327778 RXP327778:RXT327778 SHL327778:SHP327778 SRH327778:SRL327778 TBD327778:TBH327778 TKZ327778:TLD327778 TUV327778:TUZ327778 UER327778:UEV327778 UON327778:UOR327778 UYJ327778:UYN327778 VIF327778:VIJ327778 VSB327778:VSF327778 WBX327778:WCB327778 WLT327778:WLX327778 WVP327778:WVT327778 H393314:L393314 JD393314:JH393314 SZ393314:TD393314 ACV393314:ACZ393314 AMR393314:AMV393314 AWN393314:AWR393314 BGJ393314:BGN393314 BQF393314:BQJ393314 CAB393314:CAF393314 CJX393314:CKB393314 CTT393314:CTX393314 DDP393314:DDT393314 DNL393314:DNP393314 DXH393314:DXL393314 EHD393314:EHH393314 EQZ393314:ERD393314 FAV393314:FAZ393314 FKR393314:FKV393314 FUN393314:FUR393314 GEJ393314:GEN393314 GOF393314:GOJ393314 GYB393314:GYF393314 HHX393314:HIB393314 HRT393314:HRX393314 IBP393314:IBT393314 ILL393314:ILP393314 IVH393314:IVL393314 JFD393314:JFH393314 JOZ393314:JPD393314 JYV393314:JYZ393314 KIR393314:KIV393314 KSN393314:KSR393314 LCJ393314:LCN393314 LMF393314:LMJ393314 LWB393314:LWF393314 MFX393314:MGB393314 MPT393314:MPX393314 MZP393314:MZT393314 NJL393314:NJP393314 NTH393314:NTL393314 ODD393314:ODH393314 OMZ393314:OND393314 OWV393314:OWZ393314 PGR393314:PGV393314 PQN393314:PQR393314 QAJ393314:QAN393314 QKF393314:QKJ393314 QUB393314:QUF393314 RDX393314:REB393314 RNT393314:RNX393314 RXP393314:RXT393314 SHL393314:SHP393314 SRH393314:SRL393314 TBD393314:TBH393314 TKZ393314:TLD393314 TUV393314:TUZ393314 UER393314:UEV393314 UON393314:UOR393314 UYJ393314:UYN393314 VIF393314:VIJ393314 VSB393314:VSF393314 WBX393314:WCB393314 WLT393314:WLX393314 WVP393314:WVT393314 H458850:L458850 JD458850:JH458850 SZ458850:TD458850 ACV458850:ACZ458850 AMR458850:AMV458850 AWN458850:AWR458850 BGJ458850:BGN458850 BQF458850:BQJ458850 CAB458850:CAF458850 CJX458850:CKB458850 CTT458850:CTX458850 DDP458850:DDT458850 DNL458850:DNP458850 DXH458850:DXL458850 EHD458850:EHH458850 EQZ458850:ERD458850 FAV458850:FAZ458850 FKR458850:FKV458850 FUN458850:FUR458850 GEJ458850:GEN458850 GOF458850:GOJ458850 GYB458850:GYF458850 HHX458850:HIB458850 HRT458850:HRX458850 IBP458850:IBT458850 ILL458850:ILP458850 IVH458850:IVL458850 JFD458850:JFH458850 JOZ458850:JPD458850 JYV458850:JYZ458850 KIR458850:KIV458850 KSN458850:KSR458850 LCJ458850:LCN458850 LMF458850:LMJ458850 LWB458850:LWF458850 MFX458850:MGB458850 MPT458850:MPX458850 MZP458850:MZT458850 NJL458850:NJP458850 NTH458850:NTL458850 ODD458850:ODH458850 OMZ458850:OND458850 OWV458850:OWZ458850 PGR458850:PGV458850 PQN458850:PQR458850 QAJ458850:QAN458850 QKF458850:QKJ458850 QUB458850:QUF458850 RDX458850:REB458850 RNT458850:RNX458850 RXP458850:RXT458850 SHL458850:SHP458850 SRH458850:SRL458850 TBD458850:TBH458850 TKZ458850:TLD458850 TUV458850:TUZ458850 UER458850:UEV458850 UON458850:UOR458850 UYJ458850:UYN458850 VIF458850:VIJ458850 VSB458850:VSF458850 WBX458850:WCB458850 WLT458850:WLX458850 WVP458850:WVT458850 H524386:L524386 JD524386:JH524386 SZ524386:TD524386 ACV524386:ACZ524386 AMR524386:AMV524386 AWN524386:AWR524386 BGJ524386:BGN524386 BQF524386:BQJ524386 CAB524386:CAF524386 CJX524386:CKB524386 CTT524386:CTX524386 DDP524386:DDT524386 DNL524386:DNP524386 DXH524386:DXL524386 EHD524386:EHH524386 EQZ524386:ERD524386 FAV524386:FAZ524386 FKR524386:FKV524386 FUN524386:FUR524386 GEJ524386:GEN524386 GOF524386:GOJ524386 GYB524386:GYF524386 HHX524386:HIB524386 HRT524386:HRX524386 IBP524386:IBT524386 ILL524386:ILP524386 IVH524386:IVL524386 JFD524386:JFH524386 JOZ524386:JPD524386 JYV524386:JYZ524386 KIR524386:KIV524386 KSN524386:KSR524386 LCJ524386:LCN524386 LMF524386:LMJ524386 LWB524386:LWF524386 MFX524386:MGB524386 MPT524386:MPX524386 MZP524386:MZT524386 NJL524386:NJP524386 NTH524386:NTL524386 ODD524386:ODH524386 OMZ524386:OND524386 OWV524386:OWZ524386 PGR524386:PGV524386 PQN524386:PQR524386 QAJ524386:QAN524386 QKF524386:QKJ524386 QUB524386:QUF524386 RDX524386:REB524386 RNT524386:RNX524386 RXP524386:RXT524386 SHL524386:SHP524386 SRH524386:SRL524386 TBD524386:TBH524386 TKZ524386:TLD524386 TUV524386:TUZ524386 UER524386:UEV524386 UON524386:UOR524386 UYJ524386:UYN524386 VIF524386:VIJ524386 VSB524386:VSF524386 WBX524386:WCB524386 WLT524386:WLX524386 WVP524386:WVT524386 H589922:L589922 JD589922:JH589922 SZ589922:TD589922 ACV589922:ACZ589922 AMR589922:AMV589922 AWN589922:AWR589922 BGJ589922:BGN589922 BQF589922:BQJ589922 CAB589922:CAF589922 CJX589922:CKB589922 CTT589922:CTX589922 DDP589922:DDT589922 DNL589922:DNP589922 DXH589922:DXL589922 EHD589922:EHH589922 EQZ589922:ERD589922 FAV589922:FAZ589922 FKR589922:FKV589922 FUN589922:FUR589922 GEJ589922:GEN589922 GOF589922:GOJ589922 GYB589922:GYF589922 HHX589922:HIB589922 HRT589922:HRX589922 IBP589922:IBT589922 ILL589922:ILP589922 IVH589922:IVL589922 JFD589922:JFH589922 JOZ589922:JPD589922 JYV589922:JYZ589922 KIR589922:KIV589922 KSN589922:KSR589922 LCJ589922:LCN589922 LMF589922:LMJ589922 LWB589922:LWF589922 MFX589922:MGB589922 MPT589922:MPX589922 MZP589922:MZT589922 NJL589922:NJP589922 NTH589922:NTL589922 ODD589922:ODH589922 OMZ589922:OND589922 OWV589922:OWZ589922 PGR589922:PGV589922 PQN589922:PQR589922 QAJ589922:QAN589922 QKF589922:QKJ589922 QUB589922:QUF589922 RDX589922:REB589922 RNT589922:RNX589922 RXP589922:RXT589922 SHL589922:SHP589922 SRH589922:SRL589922 TBD589922:TBH589922 TKZ589922:TLD589922 TUV589922:TUZ589922 UER589922:UEV589922 UON589922:UOR589922 UYJ589922:UYN589922 VIF589922:VIJ589922 VSB589922:VSF589922 WBX589922:WCB589922 WLT589922:WLX589922 WVP589922:WVT589922 H655458:L655458 JD655458:JH655458 SZ655458:TD655458 ACV655458:ACZ655458 AMR655458:AMV655458 AWN655458:AWR655458 BGJ655458:BGN655458 BQF655458:BQJ655458 CAB655458:CAF655458 CJX655458:CKB655458 CTT655458:CTX655458 DDP655458:DDT655458 DNL655458:DNP655458 DXH655458:DXL655458 EHD655458:EHH655458 EQZ655458:ERD655458 FAV655458:FAZ655458 FKR655458:FKV655458 FUN655458:FUR655458 GEJ655458:GEN655458 GOF655458:GOJ655458 GYB655458:GYF655458 HHX655458:HIB655458 HRT655458:HRX655458 IBP655458:IBT655458 ILL655458:ILP655458 IVH655458:IVL655458 JFD655458:JFH655458 JOZ655458:JPD655458 JYV655458:JYZ655458 KIR655458:KIV655458 KSN655458:KSR655458 LCJ655458:LCN655458 LMF655458:LMJ655458 LWB655458:LWF655458 MFX655458:MGB655458 MPT655458:MPX655458 MZP655458:MZT655458 NJL655458:NJP655458 NTH655458:NTL655458 ODD655458:ODH655458 OMZ655458:OND655458 OWV655458:OWZ655458 PGR655458:PGV655458 PQN655458:PQR655458 QAJ655458:QAN655458 QKF655458:QKJ655458 QUB655458:QUF655458 RDX655458:REB655458 RNT655458:RNX655458 RXP655458:RXT655458 SHL655458:SHP655458 SRH655458:SRL655458 TBD655458:TBH655458 TKZ655458:TLD655458 TUV655458:TUZ655458 UER655458:UEV655458 UON655458:UOR655458 UYJ655458:UYN655458 VIF655458:VIJ655458 VSB655458:VSF655458 WBX655458:WCB655458 WLT655458:WLX655458 WVP655458:WVT655458 H720994:L720994 JD720994:JH720994 SZ720994:TD720994 ACV720994:ACZ720994 AMR720994:AMV720994 AWN720994:AWR720994 BGJ720994:BGN720994 BQF720994:BQJ720994 CAB720994:CAF720994 CJX720994:CKB720994 CTT720994:CTX720994 DDP720994:DDT720994 DNL720994:DNP720994 DXH720994:DXL720994 EHD720994:EHH720994 EQZ720994:ERD720994 FAV720994:FAZ720994 FKR720994:FKV720994 FUN720994:FUR720994 GEJ720994:GEN720994 GOF720994:GOJ720994 GYB720994:GYF720994 HHX720994:HIB720994 HRT720994:HRX720994 IBP720994:IBT720994 ILL720994:ILP720994 IVH720994:IVL720994 JFD720994:JFH720994 JOZ720994:JPD720994 JYV720994:JYZ720994 KIR720994:KIV720994 KSN720994:KSR720994 LCJ720994:LCN720994 LMF720994:LMJ720994 LWB720994:LWF720994 MFX720994:MGB720994 MPT720994:MPX720994 MZP720994:MZT720994 NJL720994:NJP720994 NTH720994:NTL720994 ODD720994:ODH720994 OMZ720994:OND720994 OWV720994:OWZ720994 PGR720994:PGV720994 PQN720994:PQR720994 QAJ720994:QAN720994 QKF720994:QKJ720994 QUB720994:QUF720994 RDX720994:REB720994 RNT720994:RNX720994 RXP720994:RXT720994 SHL720994:SHP720994 SRH720994:SRL720994 TBD720994:TBH720994 TKZ720994:TLD720994 TUV720994:TUZ720994 UER720994:UEV720994 UON720994:UOR720994 UYJ720994:UYN720994 VIF720994:VIJ720994 VSB720994:VSF720994 WBX720994:WCB720994 WLT720994:WLX720994 WVP720994:WVT720994 H786530:L786530 JD786530:JH786530 SZ786530:TD786530 ACV786530:ACZ786530 AMR786530:AMV786530 AWN786530:AWR786530 BGJ786530:BGN786530 BQF786530:BQJ786530 CAB786530:CAF786530 CJX786530:CKB786530 CTT786530:CTX786530 DDP786530:DDT786530 DNL786530:DNP786530 DXH786530:DXL786530 EHD786530:EHH786530 EQZ786530:ERD786530 FAV786530:FAZ786530 FKR786530:FKV786530 FUN786530:FUR786530 GEJ786530:GEN786530 GOF786530:GOJ786530 GYB786530:GYF786530 HHX786530:HIB786530 HRT786530:HRX786530 IBP786530:IBT786530 ILL786530:ILP786530 IVH786530:IVL786530 JFD786530:JFH786530 JOZ786530:JPD786530 JYV786530:JYZ786530 KIR786530:KIV786530 KSN786530:KSR786530 LCJ786530:LCN786530 LMF786530:LMJ786530 LWB786530:LWF786530 MFX786530:MGB786530 MPT786530:MPX786530 MZP786530:MZT786530 NJL786530:NJP786530 NTH786530:NTL786530 ODD786530:ODH786530 OMZ786530:OND786530 OWV786530:OWZ786530 PGR786530:PGV786530 PQN786530:PQR786530 QAJ786530:QAN786530 QKF786530:QKJ786530 QUB786530:QUF786530 RDX786530:REB786530 RNT786530:RNX786530 RXP786530:RXT786530 SHL786530:SHP786530 SRH786530:SRL786530 TBD786530:TBH786530 TKZ786530:TLD786530 TUV786530:TUZ786530 UER786530:UEV786530 UON786530:UOR786530 UYJ786530:UYN786530 VIF786530:VIJ786530 VSB786530:VSF786530 WBX786530:WCB786530 WLT786530:WLX786530 WVP786530:WVT786530 H852066:L852066 JD852066:JH852066 SZ852066:TD852066 ACV852066:ACZ852066 AMR852066:AMV852066 AWN852066:AWR852066 BGJ852066:BGN852066 BQF852066:BQJ852066 CAB852066:CAF852066 CJX852066:CKB852066 CTT852066:CTX852066 DDP852066:DDT852066 DNL852066:DNP852066 DXH852066:DXL852066 EHD852066:EHH852066 EQZ852066:ERD852066 FAV852066:FAZ852066 FKR852066:FKV852066 FUN852066:FUR852066 GEJ852066:GEN852066 GOF852066:GOJ852066 GYB852066:GYF852066 HHX852066:HIB852066 HRT852066:HRX852066 IBP852066:IBT852066 ILL852066:ILP852066 IVH852066:IVL852066 JFD852066:JFH852066 JOZ852066:JPD852066 JYV852066:JYZ852066 KIR852066:KIV852066 KSN852066:KSR852066 LCJ852066:LCN852066 LMF852066:LMJ852066 LWB852066:LWF852066 MFX852066:MGB852066 MPT852066:MPX852066 MZP852066:MZT852066 NJL852066:NJP852066 NTH852066:NTL852066 ODD852066:ODH852066 OMZ852066:OND852066 OWV852066:OWZ852066 PGR852066:PGV852066 PQN852066:PQR852066 QAJ852066:QAN852066 QKF852066:QKJ852066 QUB852066:QUF852066 RDX852066:REB852066 RNT852066:RNX852066 RXP852066:RXT852066 SHL852066:SHP852066 SRH852066:SRL852066 TBD852066:TBH852066 TKZ852066:TLD852066 TUV852066:TUZ852066 UER852066:UEV852066 UON852066:UOR852066 UYJ852066:UYN852066 VIF852066:VIJ852066 VSB852066:VSF852066 WBX852066:WCB852066 WLT852066:WLX852066 WVP852066:WVT852066 H917602:L917602 JD917602:JH917602 SZ917602:TD917602 ACV917602:ACZ917602 AMR917602:AMV917602 AWN917602:AWR917602 BGJ917602:BGN917602 BQF917602:BQJ917602 CAB917602:CAF917602 CJX917602:CKB917602 CTT917602:CTX917602 DDP917602:DDT917602 DNL917602:DNP917602 DXH917602:DXL917602 EHD917602:EHH917602 EQZ917602:ERD917602 FAV917602:FAZ917602 FKR917602:FKV917602 FUN917602:FUR917602 GEJ917602:GEN917602 GOF917602:GOJ917602 GYB917602:GYF917602 HHX917602:HIB917602 HRT917602:HRX917602 IBP917602:IBT917602 ILL917602:ILP917602 IVH917602:IVL917602 JFD917602:JFH917602 JOZ917602:JPD917602 JYV917602:JYZ917602 KIR917602:KIV917602 KSN917602:KSR917602 LCJ917602:LCN917602 LMF917602:LMJ917602 LWB917602:LWF917602 MFX917602:MGB917602 MPT917602:MPX917602 MZP917602:MZT917602 NJL917602:NJP917602 NTH917602:NTL917602 ODD917602:ODH917602 OMZ917602:OND917602 OWV917602:OWZ917602 PGR917602:PGV917602 PQN917602:PQR917602 QAJ917602:QAN917602 QKF917602:QKJ917602 QUB917602:QUF917602 RDX917602:REB917602 RNT917602:RNX917602 RXP917602:RXT917602 SHL917602:SHP917602 SRH917602:SRL917602 TBD917602:TBH917602 TKZ917602:TLD917602 TUV917602:TUZ917602 UER917602:UEV917602 UON917602:UOR917602 UYJ917602:UYN917602 VIF917602:VIJ917602 VSB917602:VSF917602 WBX917602:WCB917602 WLT917602:WLX917602 WVP917602:WVT917602 H983138:L983138 JD983138:JH983138 SZ983138:TD983138 ACV983138:ACZ983138 AMR983138:AMV983138 AWN983138:AWR983138 BGJ983138:BGN983138 BQF983138:BQJ983138 CAB983138:CAF983138 CJX983138:CKB983138 CTT983138:CTX983138 DDP983138:DDT983138 DNL983138:DNP983138 DXH983138:DXL983138 EHD983138:EHH983138 EQZ983138:ERD983138 FAV983138:FAZ983138 FKR983138:FKV983138 FUN983138:FUR983138 GEJ983138:GEN983138 GOF983138:GOJ983138 GYB983138:GYF983138 HHX983138:HIB983138 HRT983138:HRX983138 IBP983138:IBT983138 ILL983138:ILP983138 IVH983138:IVL983138 JFD983138:JFH983138 JOZ983138:JPD983138 JYV983138:JYZ983138 KIR983138:KIV983138 KSN983138:KSR983138 LCJ983138:LCN983138 LMF983138:LMJ983138 LWB983138:LWF983138 MFX983138:MGB983138 MPT983138:MPX983138 MZP983138:MZT983138 NJL983138:NJP983138 NTH983138:NTL983138 ODD983138:ODH983138 OMZ983138:OND983138 OWV983138:OWZ983138 PGR983138:PGV983138 PQN983138:PQR983138 QAJ983138:QAN983138 QKF983138:QKJ983138 QUB983138:QUF983138 RDX983138:REB983138 RNT983138:RNX983138 RXP983138:RXT983138 SHL983138:SHP983138 SRH983138:SRL983138 TBD983138:TBH983138 TKZ983138:TLD983138 TUV983138:TUZ983138 UER983138:UEV983138 UON983138:UOR983138 UYJ983138:UYN983138 VIF983138:VIJ983138 VSB983138:VSF983138 WBX983138:WCB983138 WLT983138:WLX983138 WVP983138:WVT983138">
      <formula1>$AA$3:$AA$14</formula1>
    </dataValidation>
  </dataValidations>
  <pageMargins left="0.75" right="0.75" top="0.5" bottom="1" header="0.5" footer="0.5"/>
  <pageSetup orientation="portrait" r:id="rId1"/>
  <headerFooter alignWithMargins="0">
    <oddFooter>&amp;LFire-Lite Alarms&amp;CPage &amp;P&amp;R&amp;D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MS-9200UDLS</vt:lpstr>
      <vt:lpstr>'MS-9200UDLS'!Print_Area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gmesheau</dc:creator>
  <cp:lastModifiedBy>gmesheau</cp:lastModifiedBy>
  <dcterms:created xsi:type="dcterms:W3CDTF">2013-03-14T18:37:39Z</dcterms:created>
  <dcterms:modified xsi:type="dcterms:W3CDTF">2013-03-14T18:38:10Z</dcterms:modified>
</cp:coreProperties>
</file>