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Shared drives\PUD - Planning\3  Code and Policy\Impact Fees\Impact Fees 2017\Modifications\Thompson's Point\"/>
    </mc:Choice>
  </mc:AlternateContent>
  <xr:revisionPtr revIDLastSave="0" documentId="13_ncr:1_{1CBD2B28-003A-4350-B92C-84F5B6A41273}" xr6:coauthVersionLast="46" xr6:coauthVersionMax="46" xr10:uidLastSave="{00000000-0000-0000-0000-000000000000}"/>
  <bookViews>
    <workbookView xWindow="-110" yWindow="-110" windowWidth="19420" windowHeight="10420" xr2:uid="{E5A8AB2B-E4B1-4F58-BADC-163311A4A973}"/>
  </bookViews>
  <sheets>
    <sheet name="Sheet1" sheetId="1" r:id="rId1"/>
    <sheet name="ESRI_MAPINFO_SHEET" sheetId="2" state="very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1" l="1"/>
  <c r="E24" i="1"/>
  <c r="E23" i="1"/>
  <c r="E10" i="1"/>
  <c r="E11" i="1"/>
  <c r="E12" i="1"/>
  <c r="E13" i="1"/>
  <c r="E14" i="1"/>
  <c r="E15" i="1"/>
  <c r="E16" i="1"/>
  <c r="E17" i="1"/>
  <c r="E18" i="1"/>
  <c r="E19" i="1"/>
  <c r="E9" i="1"/>
  <c r="E8" i="1"/>
  <c r="G25" i="1"/>
  <c r="G20" i="1"/>
  <c r="E6" i="1"/>
  <c r="E20" i="1" l="1"/>
  <c r="E25" i="1"/>
</calcChain>
</file>

<file path=xl/sharedStrings.xml><?xml version="1.0" encoding="utf-8"?>
<sst xmlns="http://schemas.openxmlformats.org/spreadsheetml/2006/main" count="68" uniqueCount="45">
  <si>
    <t>Offset 1</t>
  </si>
  <si>
    <t>Offset 2</t>
  </si>
  <si>
    <t>Offset 3</t>
  </si>
  <si>
    <t>Offset 4</t>
  </si>
  <si>
    <t xml:space="preserve"> </t>
  </si>
  <si>
    <t>Fee/Offset Type</t>
  </si>
  <si>
    <t>TMP</t>
  </si>
  <si>
    <t>Notes</t>
  </si>
  <si>
    <t>Thompson's Point impact fee modifications</t>
  </si>
  <si>
    <t>construction of sidewalks on both sides of Sewall Street from Thompson’s Point Road to Congress Street, and new click-to-enter emergency access gate at the cul-de-sac at the end of Sewall Street adjacent to Thompson's Point Road</t>
  </si>
  <si>
    <t>retiming signals and signal and crosswalk upgrades at various Congress Street intersections from Sewall Street to Stevens Avenue</t>
  </si>
  <si>
    <t>reconstruction of trail improvements from near the end of the new public Right of Way all the way to Waynflete School’s Fore River Fields complex, including new guardrails along the water’s edge and a new pedestrian footbridge</t>
  </si>
  <si>
    <t>widening of the rail corridor embankment on the northeastern corner Thompson’s Point, abutting the Northern New England Passenger Rail Authority parcel, to permit future expansion of rail operations by providing room for the addition of a third track, enabling passenger rail service to continue without disruption by freight rail through-traffic</t>
  </si>
  <si>
    <t>city and state engineering, design, and project management fees (HNTB and Gorrill Palmer) for the above</t>
  </si>
  <si>
    <t>Offset 6</t>
  </si>
  <si>
    <t>Offset 7</t>
  </si>
  <si>
    <t>Offset 8</t>
  </si>
  <si>
    <t>Offset 9</t>
  </si>
  <si>
    <t xml:space="preserve">reconstruction and widening of Thompson’s Point Road, including sidewalks and new street lighting, from the Fore River Parkway intersection all the way to Thompson’s Point; </t>
  </si>
  <si>
    <t xml:space="preserve">three-lane public rail crossing, together with reconstructed sidewalk and pedestrian crossing gates and state of the art signaling, circuitry, and lane designation system; </t>
  </si>
  <si>
    <t xml:space="preserve">reconstruction and widening of I-295 exit ramps, including queuing detectors on the ramps; </t>
  </si>
  <si>
    <t>traffic-calming pedestrian improvements in the Libbytown neighborhood;</t>
  </si>
  <si>
    <t>Offset 10</t>
  </si>
  <si>
    <t>$15K in thermoplastic paint skips, signage collected for each intersection + $15K for Congress Street</t>
  </si>
  <si>
    <t>Mast arm &amp; signage</t>
  </si>
  <si>
    <t>IN EDA?</t>
  </si>
  <si>
    <t>X</t>
  </si>
  <si>
    <t>CSO relocation</t>
  </si>
  <si>
    <t>Congress Street streescaping</t>
  </si>
  <si>
    <t>Riprap stabilization?</t>
  </si>
  <si>
    <t>Pump station upgrades</t>
  </si>
  <si>
    <t>Other miscellaneous (wayfinding, street lighting on Sewall, bus shelter, rail corridor stabilization, bike/ped improvements)</t>
  </si>
  <si>
    <t>Total Offsets</t>
  </si>
  <si>
    <t>Agreement on costs for off-site improvements lists total off-site improvements, to be shared 50/50.</t>
  </si>
  <si>
    <t>Costs from EDA agreement not included as off site or related to infrastructure not relevant to fees</t>
  </si>
  <si>
    <t>Offset 11</t>
  </si>
  <si>
    <t>Offset 12</t>
  </si>
  <si>
    <t xml:space="preserve">TMP </t>
  </si>
  <si>
    <t>SP</t>
  </si>
  <si>
    <t>Developer contribution</t>
  </si>
  <si>
    <t>Cost in EDA agreement</t>
  </si>
  <si>
    <t>Need to confirm eligibility per DPW</t>
  </si>
  <si>
    <t>Parks &amp; Rec</t>
  </si>
  <si>
    <t xml:space="preserve">Traffic </t>
  </si>
  <si>
    <t xml:space="preserve">Wastewater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</si>
</sst>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0"/>
      <color theme="1"/>
      <name val="Calibri"/>
      <family val="2"/>
      <scheme val="minor"/>
    </font>
    <font>
      <i/>
      <sz val="10"/>
      <color rgb="FF000000"/>
      <name val="Calibri"/>
      <family val="2"/>
    </font>
    <font>
      <sz val="10"/>
      <color theme="1"/>
      <name val="Calibri"/>
      <family val="2"/>
      <scheme val="minor"/>
    </font>
    <font>
      <sz val="10"/>
      <color rgb="FFFF0000"/>
      <name val="Calibri"/>
      <family val="2"/>
      <scheme val="minor"/>
    </font>
    <font>
      <i/>
      <sz val="10"/>
      <name val="Calibri"/>
      <family val="2"/>
    </font>
    <font>
      <sz val="10"/>
      <name val="Calibri"/>
      <family val="2"/>
    </font>
    <font>
      <sz val="10"/>
      <color rgb="FFFF0000"/>
      <name val="Calibri"/>
      <family val="2"/>
    </font>
    <font>
      <sz val="10"/>
      <color rgb="FF1A1A1A"/>
      <name val="Calibri"/>
      <family val="2"/>
    </font>
    <font>
      <b/>
      <i/>
      <sz val="10"/>
      <color rgb="FF7030A0"/>
      <name val="Calibri"/>
      <family val="2"/>
      <scheme val="minor"/>
    </font>
    <font>
      <i/>
      <sz val="10"/>
      <color theme="1"/>
      <name val="Calibri"/>
      <family val="2"/>
      <scheme val="minor"/>
    </font>
    <font>
      <b/>
      <i/>
      <sz val="10"/>
      <color rgb="FFFF0000"/>
      <name val="Calibri"/>
      <family val="2"/>
      <scheme val="minor"/>
    </font>
    <font>
      <b/>
      <i/>
      <sz val="10"/>
      <name val="Calibri"/>
      <family val="2"/>
    </font>
    <font>
      <b/>
      <i/>
      <sz val="10"/>
      <name val="Calibri"/>
      <family val="2"/>
      <scheme val="minor"/>
    </font>
    <font>
      <sz val="8"/>
      <name val="Calibri"/>
      <family val="2"/>
      <scheme val="minor"/>
    </font>
    <font>
      <i/>
      <sz val="10"/>
      <name val="Calibri"/>
      <family val="2"/>
      <scheme val="minor"/>
    </font>
  </fonts>
  <fills count="3">
    <fill>
      <patternFill patternType="none"/>
    </fill>
    <fill>
      <patternFill patternType="gray125"/>
    </fill>
    <fill>
      <patternFill patternType="solid">
        <fgColor theme="2" tint="-9.9978637043366805E-2"/>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s>
  <cellStyleXfs count="2">
    <xf numFmtId="0" fontId="0" fillId="0" borderId="0"/>
    <xf numFmtId="44" fontId="1" fillId="0" borderId="0" applyFont="0" applyFill="0" applyBorder="0" applyAlignment="0" applyProtection="0"/>
  </cellStyleXfs>
  <cellXfs count="68">
    <xf numFmtId="0" fontId="0" fillId="0" borderId="0" xfId="0"/>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0" xfId="0" applyFont="1"/>
    <xf numFmtId="0" fontId="4" fillId="0" borderId="3" xfId="0" applyFont="1" applyBorder="1" applyAlignment="1">
      <alignment vertical="center" wrapText="1"/>
    </xf>
    <xf numFmtId="0" fontId="7" fillId="0" borderId="1" xfId="0" applyFont="1" applyBorder="1" applyAlignment="1">
      <alignment vertical="center" wrapText="1"/>
    </xf>
    <xf numFmtId="164" fontId="9" fillId="0" borderId="2" xfId="1" applyNumberFormat="1" applyFont="1" applyBorder="1" applyAlignment="1">
      <alignment horizontal="right" vertical="center" wrapText="1"/>
    </xf>
    <xf numFmtId="0" fontId="4" fillId="0" borderId="1" xfId="0" applyFont="1" applyBorder="1" applyAlignment="1">
      <alignment vertical="center" wrapText="1"/>
    </xf>
    <xf numFmtId="0" fontId="10" fillId="0" borderId="1" xfId="0" applyFont="1" applyBorder="1" applyAlignment="1">
      <alignment vertical="center" wrapText="1"/>
    </xf>
    <xf numFmtId="0" fontId="8" fillId="0" borderId="3" xfId="0" applyFont="1" applyBorder="1" applyAlignment="1">
      <alignment vertical="center" wrapText="1"/>
    </xf>
    <xf numFmtId="0" fontId="5" fillId="0" borderId="2" xfId="0" applyFont="1" applyBorder="1" applyAlignment="1">
      <alignment vertical="center" wrapText="1"/>
    </xf>
    <xf numFmtId="164" fontId="6" fillId="0" borderId="1" xfId="1" applyNumberFormat="1" applyFont="1" applyBorder="1" applyAlignment="1">
      <alignment vertical="center" wrapText="1"/>
    </xf>
    <xf numFmtId="0" fontId="3" fillId="2" borderId="1" xfId="0" applyFont="1" applyFill="1" applyBorder="1" applyAlignment="1">
      <alignment horizontal="left" vertical="center" wrapText="1" indent="2"/>
    </xf>
    <xf numFmtId="164" fontId="3" fillId="2" borderId="2" xfId="1" applyNumberFormat="1" applyFont="1" applyFill="1" applyBorder="1" applyAlignment="1">
      <alignment vertical="center" wrapText="1"/>
    </xf>
    <xf numFmtId="0" fontId="5" fillId="0" borderId="0" xfId="0" applyFont="1"/>
    <xf numFmtId="0" fontId="11" fillId="0" borderId="0" xfId="0" applyFont="1" applyBorder="1" applyAlignment="1">
      <alignment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2" fillId="0" borderId="0" xfId="0" applyFont="1"/>
    <xf numFmtId="0" fontId="12" fillId="0" borderId="0" xfId="0" applyFont="1" applyAlignment="1">
      <alignment vertical="center"/>
    </xf>
    <xf numFmtId="0" fontId="5" fillId="0" borderId="0" xfId="0" applyFont="1" applyAlignment="1">
      <alignment vertical="center"/>
    </xf>
    <xf numFmtId="0" fontId="3" fillId="2" borderId="1" xfId="0" applyFont="1" applyFill="1" applyBorder="1" applyAlignment="1">
      <alignment horizontal="right" vertical="center" wrapText="1"/>
    </xf>
    <xf numFmtId="0" fontId="14" fillId="0" borderId="0" xfId="0" applyFont="1" applyBorder="1" applyAlignment="1">
      <alignment vertical="center" wrapText="1"/>
    </xf>
    <xf numFmtId="0" fontId="3" fillId="2" borderId="1" xfId="0" applyFont="1" applyFill="1" applyBorder="1" applyAlignment="1">
      <alignment vertical="center"/>
    </xf>
    <xf numFmtId="0" fontId="12" fillId="0" borderId="0" xfId="0" applyFont="1"/>
    <xf numFmtId="0" fontId="12" fillId="0" borderId="0" xfId="0" applyFont="1" applyAlignment="1">
      <alignment horizontal="center" textRotation="90" wrapText="1"/>
    </xf>
    <xf numFmtId="0" fontId="3" fillId="0" borderId="1" xfId="0" applyFont="1" applyBorder="1" applyAlignment="1">
      <alignment vertical="center"/>
    </xf>
    <xf numFmtId="164" fontId="3" fillId="2" borderId="1" xfId="1" applyNumberFormat="1" applyFont="1" applyFill="1" applyBorder="1" applyAlignment="1">
      <alignment horizontal="right" vertical="center" wrapText="1"/>
    </xf>
    <xf numFmtId="0" fontId="15" fillId="0" borderId="0" xfId="0" applyFont="1" applyBorder="1"/>
    <xf numFmtId="0" fontId="4" fillId="0" borderId="4" xfId="0" applyFont="1" applyBorder="1" applyAlignment="1">
      <alignment vertical="center" wrapText="1"/>
    </xf>
    <xf numFmtId="0" fontId="4" fillId="0" borderId="3" xfId="0" applyFont="1" applyBorder="1" applyAlignment="1">
      <alignment vertical="center" wrapText="1"/>
    </xf>
    <xf numFmtId="0" fontId="12" fillId="0" borderId="7" xfId="0" applyFont="1" applyBorder="1" applyAlignment="1">
      <alignment horizontal="center" textRotation="90" wrapText="1"/>
    </xf>
    <xf numFmtId="0" fontId="12" fillId="0" borderId="0" xfId="0" applyFont="1" applyBorder="1" applyAlignment="1">
      <alignment horizontal="center" textRotation="90" wrapText="1"/>
    </xf>
    <xf numFmtId="0" fontId="2" fillId="0" borderId="0" xfId="0" applyFont="1" applyFill="1" applyAlignment="1">
      <alignment horizontal="center"/>
    </xf>
    <xf numFmtId="0" fontId="5" fillId="0" borderId="0" xfId="0" applyFont="1" applyFill="1" applyAlignment="1">
      <alignment horizontal="center"/>
    </xf>
    <xf numFmtId="0" fontId="3" fillId="0" borderId="0" xfId="0" applyFont="1" applyFill="1" applyBorder="1" applyAlignment="1">
      <alignment horizontal="center" vertical="center" wrapText="1"/>
    </xf>
    <xf numFmtId="164" fontId="3" fillId="0" borderId="0" xfId="1" applyNumberFormat="1" applyFont="1" applyFill="1" applyBorder="1" applyAlignment="1">
      <alignment horizontal="center" vertical="center" wrapText="1"/>
    </xf>
    <xf numFmtId="164" fontId="6" fillId="0" borderId="0" xfId="1" applyNumberFormat="1" applyFont="1" applyFill="1" applyBorder="1" applyAlignment="1">
      <alignment horizontal="center" vertical="center" wrapText="1"/>
    </xf>
    <xf numFmtId="164" fontId="13" fillId="0" borderId="0" xfId="1" applyNumberFormat="1" applyFont="1" applyFill="1" applyBorder="1" applyAlignment="1">
      <alignment horizontal="center" vertical="center" wrapText="1"/>
    </xf>
    <xf numFmtId="0" fontId="0" fillId="0" borderId="0" xfId="0" applyFill="1" applyAlignment="1">
      <alignment horizontal="center"/>
    </xf>
    <xf numFmtId="164" fontId="9" fillId="0" borderId="0" xfId="1" applyNumberFormat="1" applyFont="1" applyFill="1" applyBorder="1" applyAlignment="1">
      <alignment horizontal="center" vertical="center" wrapText="1"/>
    </xf>
    <xf numFmtId="164" fontId="0" fillId="0" borderId="0" xfId="0" applyNumberFormat="1"/>
    <xf numFmtId="0" fontId="8" fillId="0" borderId="1" xfId="0" applyFont="1" applyBorder="1" applyAlignment="1">
      <alignment vertical="center" wrapText="1"/>
    </xf>
    <xf numFmtId="164" fontId="8" fillId="0" borderId="3" xfId="1" applyNumberFormat="1" applyFont="1" applyBorder="1" applyAlignment="1">
      <alignment vertical="center" wrapText="1"/>
    </xf>
    <xf numFmtId="0" fontId="8" fillId="0" borderId="6" xfId="0" applyFont="1" applyBorder="1" applyAlignment="1">
      <alignment vertical="center" wrapText="1"/>
    </xf>
    <xf numFmtId="164" fontId="8" fillId="0" borderId="1" xfId="1" applyNumberFormat="1" applyFont="1" applyBorder="1" applyAlignment="1">
      <alignment horizontal="right" vertical="center" wrapText="1"/>
    </xf>
    <xf numFmtId="164" fontId="8" fillId="0" borderId="2" xfId="1" applyNumberFormat="1" applyFont="1" applyBorder="1" applyAlignment="1">
      <alignment horizontal="right" vertical="center" wrapText="1"/>
    </xf>
    <xf numFmtId="164" fontId="8" fillId="0" borderId="0" xfId="1" applyNumberFormat="1" applyFont="1" applyFill="1" applyBorder="1" applyAlignment="1">
      <alignment horizontal="center" vertical="center" wrapText="1"/>
    </xf>
    <xf numFmtId="164" fontId="8" fillId="0" borderId="5" xfId="1" applyNumberFormat="1" applyFont="1" applyBorder="1" applyAlignment="1">
      <alignment horizontal="right" vertical="center" wrapText="1"/>
    </xf>
    <xf numFmtId="164" fontId="15" fillId="2" borderId="1" xfId="1" applyNumberFormat="1" applyFont="1" applyFill="1" applyBorder="1" applyAlignment="1">
      <alignment horizontal="right" vertical="center" wrapText="1"/>
    </xf>
    <xf numFmtId="0" fontId="3" fillId="0" borderId="3" xfId="0" applyFont="1" applyBorder="1" applyAlignment="1">
      <alignment vertical="center" wrapText="1"/>
    </xf>
    <xf numFmtId="164" fontId="15" fillId="0" borderId="0" xfId="1" applyNumberFormat="1" applyFont="1" applyFill="1" applyBorder="1" applyAlignment="1">
      <alignment horizontal="center" vertical="center" wrapText="1"/>
    </xf>
    <xf numFmtId="0" fontId="15" fillId="0" borderId="0" xfId="0" applyFont="1" applyBorder="1" applyAlignment="1">
      <alignment horizontal="left" vertical="center" wrapText="1"/>
    </xf>
    <xf numFmtId="0" fontId="17" fillId="0" borderId="0" xfId="0" applyFont="1" applyBorder="1" applyAlignment="1">
      <alignment horizontal="left" vertical="center" wrapText="1"/>
    </xf>
    <xf numFmtId="0" fontId="17" fillId="0" borderId="0" xfId="0" applyFont="1" applyBorder="1"/>
    <xf numFmtId="0" fontId="17" fillId="0" borderId="0" xfId="0" applyFont="1" applyBorder="1" applyAlignment="1">
      <alignment horizontal="left" vertical="center"/>
    </xf>
    <xf numFmtId="0" fontId="3" fillId="0" borderId="0" xfId="0" applyFont="1" applyFill="1" applyBorder="1" applyAlignment="1">
      <alignment horizontal="left" vertical="center" wrapText="1"/>
    </xf>
    <xf numFmtId="0" fontId="2" fillId="0" borderId="0" xfId="0" applyFont="1" applyFill="1" applyAlignment="1">
      <alignment horizontal="left"/>
    </xf>
    <xf numFmtId="0" fontId="5" fillId="0" borderId="0" xfId="0" applyFont="1" applyFill="1" applyAlignment="1">
      <alignment horizontal="left"/>
    </xf>
    <xf numFmtId="164" fontId="3" fillId="2" borderId="1" xfId="1" applyNumberFormat="1" applyFont="1" applyFill="1" applyBorder="1" applyAlignment="1">
      <alignment horizontal="left" vertical="center" wrapText="1"/>
    </xf>
    <xf numFmtId="164" fontId="6" fillId="0" borderId="1" xfId="1" applyNumberFormat="1" applyFont="1" applyBorder="1" applyAlignment="1">
      <alignment horizontal="left" vertical="center" wrapText="1"/>
    </xf>
    <xf numFmtId="164" fontId="15" fillId="2" borderId="1" xfId="1" applyNumberFormat="1" applyFont="1" applyFill="1" applyBorder="1" applyAlignment="1">
      <alignment horizontal="left" vertical="center" wrapText="1"/>
    </xf>
    <xf numFmtId="0" fontId="0" fillId="0" borderId="0" xfId="0" applyFill="1" applyAlignment="1">
      <alignment horizontal="left"/>
    </xf>
    <xf numFmtId="164" fontId="8" fillId="0" borderId="3" xfId="1" applyNumberFormat="1" applyFont="1" applyBorder="1" applyAlignment="1">
      <alignment horizontal="left" vertical="center" wrapText="1"/>
    </xf>
    <xf numFmtId="164" fontId="8" fillId="0" borderId="1" xfId="1" applyNumberFormat="1" applyFont="1" applyBorder="1" applyAlignment="1">
      <alignment horizontal="left" vertical="center" wrapText="1"/>
    </xf>
    <xf numFmtId="164" fontId="8" fillId="0" borderId="4" xfId="1" applyNumberFormat="1" applyFont="1" applyBorder="1" applyAlignment="1">
      <alignment horizontal="left" vertical="center" wrapText="1"/>
    </xf>
    <xf numFmtId="0" fontId="0" fillId="0" borderId="0" xfId="0" applyAlignment="1">
      <alignment horizontal="left"/>
    </xf>
    <xf numFmtId="164" fontId="0" fillId="0" borderId="0" xfId="0" applyNumberFormat="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177765</xdr:rowOff>
    </xdr:to>
    <xdr:sp macro="" textlink="">
      <xdr:nvSpPr>
        <xdr:cNvPr id="2" name="EsriDoNotEdit">
          <a:extLst>
            <a:ext uri="{FF2B5EF4-FFF2-40B4-BE49-F238E27FC236}">
              <a16:creationId xmlns:a16="http://schemas.microsoft.com/office/drawing/2014/main" id="{047DFEE3-3F79-490A-85FE-BA386A518485}"/>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3D7F4-2E84-443C-8B41-2D85DFDDF166}">
  <dimension ref="A1:H30"/>
  <sheetViews>
    <sheetView tabSelected="1" topLeftCell="A22" workbookViewId="0">
      <selection activeCell="K32" sqref="K32"/>
    </sheetView>
  </sheetViews>
  <sheetFormatPr defaultRowHeight="14.5" x14ac:dyDescent="0.35"/>
  <cols>
    <col min="1" max="1" width="4.36328125" style="24" customWidth="1"/>
    <col min="2" max="2" width="12" customWidth="1"/>
    <col min="3" max="3" width="68.90625" customWidth="1"/>
    <col min="4" max="4" width="15.54296875" customWidth="1"/>
    <col min="5" max="5" width="14.6328125" customWidth="1"/>
    <col min="6" max="6" width="8" style="39" customWidth="1"/>
    <col min="7" max="7" width="12.26953125" style="62" customWidth="1"/>
    <col min="8" max="8" width="65.81640625" style="54" customWidth="1"/>
  </cols>
  <sheetData>
    <row r="1" spans="1:8" s="18" customFormat="1" x14ac:dyDescent="0.35">
      <c r="A1" s="3" t="s">
        <v>8</v>
      </c>
      <c r="F1" s="33"/>
      <c r="G1" s="57"/>
      <c r="H1" s="28"/>
    </row>
    <row r="2" spans="1:8" s="14" customFormat="1" ht="13.5" thickBot="1" x14ac:dyDescent="0.35">
      <c r="A2" s="19" t="s">
        <v>4</v>
      </c>
      <c r="B2" s="19" t="s">
        <v>4</v>
      </c>
      <c r="C2" s="20"/>
      <c r="F2" s="34"/>
      <c r="G2" s="58"/>
      <c r="H2" s="54"/>
    </row>
    <row r="3" spans="1:8" ht="26.5" thickBot="1" x14ac:dyDescent="0.4">
      <c r="A3" s="26" t="s">
        <v>5</v>
      </c>
      <c r="B3" s="1"/>
      <c r="C3" s="50"/>
      <c r="D3" s="2"/>
      <c r="E3" s="2" t="s">
        <v>39</v>
      </c>
      <c r="F3" s="35" t="s">
        <v>25</v>
      </c>
      <c r="G3" s="56" t="s">
        <v>40</v>
      </c>
      <c r="H3" s="28" t="s">
        <v>7</v>
      </c>
    </row>
    <row r="4" spans="1:8" ht="15" thickBot="1" x14ac:dyDescent="0.4">
      <c r="A4" s="23" t="s">
        <v>42</v>
      </c>
      <c r="B4" s="23"/>
      <c r="C4" s="12"/>
      <c r="D4" s="13"/>
      <c r="E4" s="13"/>
      <c r="F4" s="36"/>
      <c r="G4" s="59"/>
    </row>
    <row r="5" spans="1:8" ht="15" thickBot="1" x14ac:dyDescent="0.4">
      <c r="B5" s="7" t="s">
        <v>0</v>
      </c>
      <c r="C5" s="10"/>
      <c r="D5" s="11"/>
      <c r="E5" s="11"/>
      <c r="F5" s="37"/>
      <c r="G5" s="60"/>
      <c r="H5" s="22"/>
    </row>
    <row r="6" spans="1:8" ht="15" thickBot="1" x14ac:dyDescent="0.4">
      <c r="B6" s="16"/>
      <c r="C6" s="17"/>
      <c r="D6" s="21" t="s">
        <v>32</v>
      </c>
      <c r="E6" s="49">
        <f>E4+E5</f>
        <v>0</v>
      </c>
      <c r="F6" s="51"/>
      <c r="G6" s="61">
        <f>G4+G5</f>
        <v>0</v>
      </c>
      <c r="H6" s="22"/>
    </row>
    <row r="7" spans="1:8" ht="15" thickBot="1" x14ac:dyDescent="0.4"/>
    <row r="8" spans="1:8" ht="15" thickBot="1" x14ac:dyDescent="0.4">
      <c r="A8" s="23" t="s">
        <v>43</v>
      </c>
      <c r="B8" s="23"/>
      <c r="C8" s="12"/>
      <c r="D8" s="13"/>
      <c r="E8" s="13">
        <f>0.5*G8</f>
        <v>1588334.5</v>
      </c>
      <c r="F8" s="36"/>
      <c r="G8" s="59">
        <v>3176669</v>
      </c>
      <c r="H8" s="55" t="s">
        <v>33</v>
      </c>
    </row>
    <row r="9" spans="1:8" ht="26.5" thickBot="1" x14ac:dyDescent="0.4">
      <c r="A9" s="25" t="s">
        <v>37</v>
      </c>
      <c r="B9" s="5" t="s">
        <v>0</v>
      </c>
      <c r="C9" s="42" t="s">
        <v>19</v>
      </c>
      <c r="D9" s="43"/>
      <c r="E9" s="43">
        <f>0.5*G9</f>
        <v>40000</v>
      </c>
      <c r="F9" s="47" t="s">
        <v>26</v>
      </c>
      <c r="G9" s="63">
        <v>80000</v>
      </c>
      <c r="H9" s="55" t="s">
        <v>24</v>
      </c>
    </row>
    <row r="10" spans="1:8" ht="31.5" customHeight="1" thickBot="1" x14ac:dyDescent="0.4">
      <c r="A10" s="25" t="s">
        <v>6</v>
      </c>
      <c r="B10" s="4" t="s">
        <v>1</v>
      </c>
      <c r="C10" s="9" t="s">
        <v>18</v>
      </c>
      <c r="D10" s="43"/>
      <c r="E10" s="43">
        <f t="shared" ref="E10:E19" si="0">0.5*G10</f>
        <v>225000</v>
      </c>
      <c r="F10" s="47" t="s">
        <v>26</v>
      </c>
      <c r="G10" s="63">
        <v>450000</v>
      </c>
      <c r="H10" s="55"/>
    </row>
    <row r="11" spans="1:8" ht="26" customHeight="1" thickBot="1" x14ac:dyDescent="0.4">
      <c r="A11" s="25" t="s">
        <v>6</v>
      </c>
      <c r="B11" s="29" t="s">
        <v>2</v>
      </c>
      <c r="C11" s="44" t="s">
        <v>20</v>
      </c>
      <c r="D11" s="45"/>
      <c r="E11" s="43">
        <f t="shared" si="0"/>
        <v>387500</v>
      </c>
      <c r="F11" s="47" t="s">
        <v>26</v>
      </c>
      <c r="G11" s="64">
        <v>775000</v>
      </c>
      <c r="H11" s="55"/>
    </row>
    <row r="12" spans="1:8" ht="39" customHeight="1" thickBot="1" x14ac:dyDescent="0.4">
      <c r="A12" s="25" t="s">
        <v>38</v>
      </c>
      <c r="B12" s="7" t="s">
        <v>3</v>
      </c>
      <c r="C12" s="42" t="s">
        <v>9</v>
      </c>
      <c r="D12" s="46"/>
      <c r="E12" s="43">
        <f t="shared" si="0"/>
        <v>62500</v>
      </c>
      <c r="F12" s="47" t="s">
        <v>26</v>
      </c>
      <c r="G12" s="65">
        <v>125000</v>
      </c>
      <c r="H12" s="55"/>
    </row>
    <row r="13" spans="1:8" ht="15" thickBot="1" x14ac:dyDescent="0.4">
      <c r="A13" s="31"/>
      <c r="B13" s="5" t="s">
        <v>14</v>
      </c>
      <c r="C13" s="42" t="s">
        <v>21</v>
      </c>
      <c r="D13" s="46"/>
      <c r="E13" s="43">
        <f t="shared" si="0"/>
        <v>150000</v>
      </c>
      <c r="F13" s="47" t="s">
        <v>26</v>
      </c>
      <c r="G13" s="65">
        <v>300000</v>
      </c>
      <c r="H13" s="52"/>
    </row>
    <row r="14" spans="1:8" ht="26.5" thickBot="1" x14ac:dyDescent="0.4">
      <c r="A14" s="25" t="s">
        <v>38</v>
      </c>
      <c r="B14" s="30" t="s">
        <v>15</v>
      </c>
      <c r="C14" s="42" t="s">
        <v>10</v>
      </c>
      <c r="D14" s="46"/>
      <c r="E14" s="43">
        <f t="shared" si="0"/>
        <v>30000</v>
      </c>
      <c r="F14" s="47" t="s">
        <v>26</v>
      </c>
      <c r="G14" s="65">
        <v>60000</v>
      </c>
      <c r="H14" s="55" t="s">
        <v>23</v>
      </c>
    </row>
    <row r="15" spans="1:8" ht="39.5" thickBot="1" x14ac:dyDescent="0.4">
      <c r="A15" s="32"/>
      <c r="B15" s="29" t="s">
        <v>16</v>
      </c>
      <c r="C15" s="42" t="s">
        <v>11</v>
      </c>
      <c r="D15" s="46"/>
      <c r="E15" s="43">
        <f t="shared" si="0"/>
        <v>0</v>
      </c>
      <c r="F15" s="40"/>
      <c r="G15" s="65"/>
      <c r="H15" s="52"/>
    </row>
    <row r="16" spans="1:8" ht="59" customHeight="1" thickBot="1" x14ac:dyDescent="0.4">
      <c r="A16" s="32" t="s">
        <v>6</v>
      </c>
      <c r="B16" s="7" t="s">
        <v>17</v>
      </c>
      <c r="C16" s="42" t="s">
        <v>12</v>
      </c>
      <c r="D16" s="46"/>
      <c r="E16" s="43">
        <f t="shared" si="0"/>
        <v>65000</v>
      </c>
      <c r="F16" s="47" t="s">
        <v>26</v>
      </c>
      <c r="G16" s="65">
        <v>130000</v>
      </c>
      <c r="H16" s="53" t="s">
        <v>29</v>
      </c>
    </row>
    <row r="17" spans="1:8" ht="22" customHeight="1" thickBot="1" x14ac:dyDescent="0.4">
      <c r="A17" s="32"/>
      <c r="B17" s="29" t="s">
        <v>22</v>
      </c>
      <c r="C17" s="42" t="s">
        <v>28</v>
      </c>
      <c r="D17" s="46"/>
      <c r="E17" s="43">
        <f t="shared" si="0"/>
        <v>112500</v>
      </c>
      <c r="F17" s="47" t="s">
        <v>26</v>
      </c>
      <c r="G17" s="65">
        <v>225000</v>
      </c>
      <c r="H17" s="52"/>
    </row>
    <row r="18" spans="1:8" ht="25.5" customHeight="1" thickBot="1" x14ac:dyDescent="0.4">
      <c r="A18" s="32" t="s">
        <v>38</v>
      </c>
      <c r="B18" s="7" t="s">
        <v>35</v>
      </c>
      <c r="C18" s="42" t="s">
        <v>31</v>
      </c>
      <c r="D18" s="46"/>
      <c r="E18" s="43">
        <f t="shared" si="0"/>
        <v>145000</v>
      </c>
      <c r="F18" s="47" t="s">
        <v>26</v>
      </c>
      <c r="G18" s="65">
        <v>290000</v>
      </c>
      <c r="H18" s="52"/>
    </row>
    <row r="19" spans="1:8" ht="26.5" thickBot="1" x14ac:dyDescent="0.4">
      <c r="A19" s="32"/>
      <c r="B19" s="7" t="s">
        <v>36</v>
      </c>
      <c r="C19" s="42" t="s">
        <v>13</v>
      </c>
      <c r="D19" s="46"/>
      <c r="E19" s="43">
        <f t="shared" si="0"/>
        <v>288484.5</v>
      </c>
      <c r="F19" s="47" t="s">
        <v>26</v>
      </c>
      <c r="G19" s="65">
        <v>576969</v>
      </c>
      <c r="H19" s="52"/>
    </row>
    <row r="20" spans="1:8" ht="15" thickBot="1" x14ac:dyDescent="0.4">
      <c r="B20" s="16"/>
      <c r="C20" s="15"/>
      <c r="D20" s="21" t="s">
        <v>32</v>
      </c>
      <c r="E20" s="27">
        <f>SUM(E9:E19)</f>
        <v>1505984.5</v>
      </c>
      <c r="F20" s="36"/>
      <c r="G20" s="59">
        <f>SUM(G9:G19)</f>
        <v>3011969</v>
      </c>
      <c r="H20" s="52"/>
    </row>
    <row r="21" spans="1:8" ht="15" thickBot="1" x14ac:dyDescent="0.4">
      <c r="G21" s="66"/>
      <c r="H21" s="55"/>
    </row>
    <row r="22" spans="1:8" ht="15" thickBot="1" x14ac:dyDescent="0.4">
      <c r="A22" s="23" t="s">
        <v>44</v>
      </c>
      <c r="B22" s="23"/>
      <c r="C22" s="12"/>
      <c r="D22" s="13"/>
      <c r="E22" s="13"/>
      <c r="F22" s="36"/>
      <c r="G22" s="59"/>
      <c r="H22" s="55"/>
    </row>
    <row r="23" spans="1:8" ht="17.5" thickBot="1" x14ac:dyDescent="0.4">
      <c r="A23" s="32" t="s">
        <v>38</v>
      </c>
      <c r="B23" s="7" t="s">
        <v>0</v>
      </c>
      <c r="C23" s="8" t="s">
        <v>27</v>
      </c>
      <c r="D23" s="6"/>
      <c r="E23" s="48">
        <f>0.5*G23</f>
        <v>24850</v>
      </c>
      <c r="F23" s="47" t="s">
        <v>26</v>
      </c>
      <c r="G23" s="65">
        <v>49700</v>
      </c>
      <c r="H23" s="55"/>
    </row>
    <row r="24" spans="1:8" ht="17.5" thickBot="1" x14ac:dyDescent="0.4">
      <c r="A24" s="32" t="s">
        <v>38</v>
      </c>
      <c r="B24" s="7" t="s">
        <v>1</v>
      </c>
      <c r="C24" s="8" t="s">
        <v>30</v>
      </c>
      <c r="D24" s="6"/>
      <c r="E24" s="48">
        <f>0.5*G24</f>
        <v>20000</v>
      </c>
      <c r="F24" s="47" t="s">
        <v>26</v>
      </c>
      <c r="G24" s="64">
        <v>40000</v>
      </c>
      <c r="H24" s="55" t="s">
        <v>41</v>
      </c>
    </row>
    <row r="25" spans="1:8" ht="15" thickBot="1" x14ac:dyDescent="0.4">
      <c r="D25" s="21" t="s">
        <v>32</v>
      </c>
      <c r="E25" s="49">
        <f>E23+E24</f>
        <v>44850</v>
      </c>
      <c r="F25" s="38"/>
      <c r="G25" s="61">
        <f>G23+G24</f>
        <v>89700</v>
      </c>
      <c r="H25" s="55"/>
    </row>
    <row r="26" spans="1:8" x14ac:dyDescent="0.35">
      <c r="G26" s="66"/>
      <c r="H26" s="55"/>
    </row>
    <row r="27" spans="1:8" x14ac:dyDescent="0.35">
      <c r="G27" s="66"/>
      <c r="H27" s="55"/>
    </row>
    <row r="28" spans="1:8" x14ac:dyDescent="0.35">
      <c r="E28" s="41"/>
      <c r="G28" s="67"/>
      <c r="H28" s="55"/>
    </row>
    <row r="29" spans="1:8" x14ac:dyDescent="0.35">
      <c r="E29" s="41"/>
      <c r="G29" s="67">
        <v>75000</v>
      </c>
      <c r="H29" s="55" t="s">
        <v>34</v>
      </c>
    </row>
    <row r="30" spans="1:8" x14ac:dyDescent="0.35">
      <c r="E30" s="41"/>
      <c r="G30" s="67"/>
      <c r="H30" s="55"/>
    </row>
  </sheetData>
  <phoneticPr fontId="16"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5329B-9F2C-437A-A618-D8B91F15C896}">
  <dimension ref="A1"/>
  <sheetViews>
    <sheetView workbookViewId="0"/>
  </sheetViews>
  <sheetFormatPr defaultRowHeight="14.5" x14ac:dyDescent="0.3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hcd</dc:creator>
  <cp:lastModifiedBy>hcd</cp:lastModifiedBy>
  <dcterms:created xsi:type="dcterms:W3CDTF">2020-09-22T17:36:33Z</dcterms:created>
  <dcterms:modified xsi:type="dcterms:W3CDTF">2021-03-23T18:45:03Z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450daa9e1e0e4a1ba69319a12495d271</vt:lpwstr>
  </property>
</Properties>
</file>