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903" activeTab="0"/>
  </bookViews>
  <sheets>
    <sheet name="Beam" sheetId="1" r:id="rId1"/>
    <sheet name="Column" sheetId="2" r:id="rId2"/>
    <sheet name="Tube Brace" sheetId="3" r:id="rId3"/>
    <sheet name="Floor Deck" sheetId="4" r:id="rId4"/>
    <sheet name="Density" sheetId="5" r:id="rId5"/>
    <sheet name="Bond Strength" sheetId="6" r:id="rId6"/>
  </sheets>
  <definedNames>
    <definedName name="_xlnm.Print_Area" localSheetId="0">'Beam'!$A$1:$T$64</definedName>
    <definedName name="_xlnm.Print_Area" localSheetId="5">'Bond Strength'!$A$1:$L$15</definedName>
    <definedName name="_xlnm.Print_Area" localSheetId="1">'Column'!$A$1:$U$44</definedName>
    <definedName name="_xlnm.Print_Area" localSheetId="4">'Density'!$A$1:$L$57</definedName>
    <definedName name="_xlnm.Print_Area" localSheetId="3">'Floor Deck'!$A$1:$O$46</definedName>
    <definedName name="_xlnm.Print_Area" localSheetId="2">'Tube Brace'!$A$1:$O$31</definedName>
    <definedName name="_xlnm.Print_Titles" localSheetId="0">'Beam'!$1:$18</definedName>
  </definedNames>
  <calcPr fullCalcOnLoad="1"/>
</workbook>
</file>

<file path=xl/sharedStrings.xml><?xml version="1.0" encoding="utf-8"?>
<sst xmlns="http://schemas.openxmlformats.org/spreadsheetml/2006/main" count="233" uniqueCount="114">
  <si>
    <t>Data Sheet for</t>
  </si>
  <si>
    <t>10*</t>
  </si>
  <si>
    <t>11*</t>
  </si>
  <si>
    <t>12*</t>
  </si>
  <si>
    <t>V</t>
  </si>
  <si>
    <t xml:space="preserve">   V</t>
  </si>
  <si>
    <t xml:space="preserve">  V</t>
  </si>
  <si>
    <t xml:space="preserve">    V</t>
  </si>
  <si>
    <t>Thickness of Material</t>
  </si>
  <si>
    <t>Ave.</t>
  </si>
  <si>
    <t>Req'd</t>
  </si>
  <si>
    <t>Project Name:</t>
  </si>
  <si>
    <t>Client:</t>
  </si>
  <si>
    <r>
      <t>Project No.:</t>
    </r>
    <r>
      <rPr>
        <b/>
        <u val="single"/>
        <sz val="10"/>
        <rFont val="Tahoma"/>
        <family val="2"/>
      </rPr>
      <t xml:space="preserve">                                                          </t>
    </r>
  </si>
  <si>
    <t>LOCATION</t>
  </si>
  <si>
    <t>Ave</t>
  </si>
  <si>
    <t>Crest</t>
  </si>
  <si>
    <t>Sides</t>
  </si>
  <si>
    <t>Valley</t>
  </si>
  <si>
    <t>Flat</t>
  </si>
  <si>
    <t>SFRM on Floor (Deck) Section</t>
  </si>
  <si>
    <t>Notes:</t>
  </si>
  <si>
    <t>SFRM on Beam</t>
  </si>
  <si>
    <t>Data Sheet for Thickness of Material</t>
  </si>
  <si>
    <t>SFRM on Column</t>
  </si>
  <si>
    <t>Notes</t>
  </si>
  <si>
    <t>SFRM on Tube Column</t>
  </si>
  <si>
    <t>Note</t>
  </si>
  <si>
    <t>Location:</t>
  </si>
  <si>
    <t>Date:</t>
  </si>
  <si>
    <t>Product Name/Mftg:</t>
  </si>
  <si>
    <t>Min</t>
  </si>
  <si>
    <t>Max</t>
  </si>
  <si>
    <t>Signed:</t>
  </si>
  <si>
    <t>1/2 Fl.</t>
  </si>
  <si>
    <t>Project Name: UNE Pharmacy</t>
  </si>
  <si>
    <t>Client: UNE</t>
  </si>
  <si>
    <t>Location: Portland, Maine</t>
  </si>
  <si>
    <t>Grace Z-106/HY Medium Density SFRM</t>
  </si>
  <si>
    <t>W18x35 Line F.5 from 3 to 4</t>
  </si>
  <si>
    <t>W18x40 Line D from 3 to 4</t>
  </si>
  <si>
    <t>W24x68 Line B fromm 3 to 4</t>
  </si>
  <si>
    <t>W14x22 Line F from 2 to 3</t>
  </si>
  <si>
    <t>W8x15 Line D from 2.4 to 3</t>
  </si>
  <si>
    <t>W12x19 Line C from 2.4 to 3</t>
  </si>
  <si>
    <t>W12x19 Line B from 1.6 to 2.4</t>
  </si>
  <si>
    <t>W18x35 Line E from 1 to 2</t>
  </si>
  <si>
    <t>W12x19 Line C.5 from 1 to 1.6</t>
  </si>
  <si>
    <t>W12x19 Line A.5 from 1 to 1.6</t>
  </si>
  <si>
    <t>W18x35 Line 2 from D to E</t>
  </si>
  <si>
    <t>W18x36 Line 3 from D to E</t>
  </si>
  <si>
    <t>W16x26 Line 2.4 from A to B</t>
  </si>
  <si>
    <t>W16x31 Line ~3.4 from B to C</t>
  </si>
  <si>
    <t>W14x22 Line ~3.4 From E to F</t>
  </si>
  <si>
    <t>W16x26 Line 3.6 from A to B</t>
  </si>
  <si>
    <t>W12x19 Line B.5 from 1.6 to 2.4</t>
  </si>
  <si>
    <t>W10x39 at F-4</t>
  </si>
  <si>
    <t>W10x39 at E-4</t>
  </si>
  <si>
    <t>W10x33 at D-4</t>
  </si>
  <si>
    <t>W10x49 at C-1</t>
  </si>
  <si>
    <t>W8x31 at B-1.6</t>
  </si>
  <si>
    <t>Brace HSS 6x6x3/8 at Line 3 from E to F</t>
  </si>
  <si>
    <t>Line F to G from 3 to 4</t>
  </si>
  <si>
    <t>Line F to G from Line 2 to 3</t>
  </si>
  <si>
    <t>Line F to G fromm Line 1 to 2</t>
  </si>
  <si>
    <t>Line D to E from 3 to 4</t>
  </si>
  <si>
    <t>Line D to E from 2 to 3</t>
  </si>
  <si>
    <t>Line D to E from Line 1 to 2</t>
  </si>
  <si>
    <t>Line B to C from 3 to 4</t>
  </si>
  <si>
    <t>Line B to C from 2 to 3</t>
  </si>
  <si>
    <t>Line B to C from 1 to 3</t>
  </si>
  <si>
    <t>Line A to B from 3 to 4</t>
  </si>
  <si>
    <t>Line A to B from 1 to 3</t>
  </si>
  <si>
    <t>Min=5/16, Max. = 5/8</t>
  </si>
  <si>
    <t>Pass</t>
  </si>
  <si>
    <t>D. Gilman</t>
  </si>
  <si>
    <r>
      <t>Project No.:</t>
    </r>
    <r>
      <rPr>
        <b/>
        <u val="single"/>
        <sz val="10"/>
        <rFont val="Tahoma"/>
        <family val="2"/>
      </rPr>
      <t xml:space="preserve">    14063                                                  </t>
    </r>
  </si>
  <si>
    <t>W12x65 at F-3</t>
  </si>
  <si>
    <t>Failed initially, Repaired &amp; Passed</t>
  </si>
  <si>
    <t>W10x54 at D-2.4</t>
  </si>
  <si>
    <t>W12x72 at B-3</t>
  </si>
  <si>
    <t>W10x54 at B-2.4</t>
  </si>
  <si>
    <t>PassedMin 1", Max. 1 1/2</t>
  </si>
  <si>
    <t>Portland Campus</t>
  </si>
  <si>
    <t>Density of SFRM (Sprayed Fire-Resistant Material)</t>
  </si>
  <si>
    <t>Requirement:</t>
  </si>
  <si>
    <t>Dry Unit Weight:</t>
  </si>
  <si>
    <t xml:space="preserve">Reccommended </t>
  </si>
  <si>
    <t>Wet Unit Weight:</t>
  </si>
  <si>
    <t>Wet + Tare</t>
  </si>
  <si>
    <t>Dry + Tare</t>
  </si>
  <si>
    <t>Tare</t>
  </si>
  <si>
    <t>Wet SFRM</t>
  </si>
  <si>
    <t>Dry SFRM</t>
  </si>
  <si>
    <t>Tare Vol.</t>
  </si>
  <si>
    <t>Wet Density</t>
  </si>
  <si>
    <t>Dry Density</t>
  </si>
  <si>
    <t>Note:</t>
  </si>
  <si>
    <t>Bond Strength of SFRM (Sprayed Fire-Resistant Material)</t>
  </si>
  <si>
    <t>Required Strength:</t>
  </si>
  <si>
    <t>Location</t>
  </si>
  <si>
    <t>Lbs. at failure</t>
  </si>
  <si>
    <t>Cap Vol.</t>
  </si>
  <si>
    <t>UNE Pharmacy</t>
  </si>
  <si>
    <t>Column at F-3</t>
  </si>
  <si>
    <t>Beam C.5 from 3.3 to 4</t>
  </si>
  <si>
    <t>Deck C to D from 3 to 4</t>
  </si>
  <si>
    <t>Maximum scale pull</t>
  </si>
  <si>
    <t>Bond at Test cap failed before SFRM</t>
  </si>
  <si>
    <t>Bond Strength PSF</t>
  </si>
  <si>
    <t>PSF</t>
  </si>
  <si>
    <t>Column at C-2.4</t>
  </si>
  <si>
    <t>22 pcf</t>
  </si>
  <si>
    <t>38-43 pcf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</si>
</sst>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#\ ?/8"/>
    <numFmt numFmtId="167" formatCode="#\ ?/4"/>
    <numFmt numFmtId="168" formatCode="#\ ??/16"/>
    <numFmt numFmtId="169" formatCode="mmmm\ d\,\ yyyy"/>
    <numFmt numFmtId="170" formatCode="m/d"/>
    <numFmt numFmtId="171" formatCode="[$-409]dddd\,\ mmmm\ dd\,\ yyyy"/>
    <numFmt numFmtId="172" formatCode="m/d/yy;@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3" fontId="0" fillId="0" borderId="1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Border="1" applyAlignment="1">
      <alignment/>
    </xf>
    <xf numFmtId="13" fontId="0" fillId="0" borderId="0" xfId="0" applyNumberFormat="1" applyBorder="1" applyAlignment="1">
      <alignment horizontal="center"/>
    </xf>
    <xf numFmtId="13" fontId="0" fillId="0" borderId="0" xfId="0" applyNumberFormat="1" applyBorder="1" applyAlignment="1">
      <alignment horizontal="right"/>
    </xf>
    <xf numFmtId="13" fontId="0" fillId="0" borderId="0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3" fontId="0" fillId="0" borderId="5" xfId="0" applyNumberFormat="1" applyBorder="1" applyAlignment="1">
      <alignment/>
    </xf>
    <xf numFmtId="13" fontId="0" fillId="0" borderId="4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0" fillId="0" borderId="6" xfId="0" applyBorder="1" applyAlignment="1">
      <alignment horizontal="center"/>
    </xf>
    <xf numFmtId="16" fontId="0" fillId="0" borderId="0" xfId="0" applyNumberFormat="1" applyAlignment="1">
      <alignment/>
    </xf>
    <xf numFmtId="12" fontId="0" fillId="0" borderId="3" xfId="0" applyNumberFormat="1" applyBorder="1" applyAlignment="1">
      <alignment/>
    </xf>
    <xf numFmtId="13" fontId="0" fillId="0" borderId="1" xfId="0" applyNumberFormat="1" applyBorder="1" applyAlignment="1">
      <alignment horizontal="center"/>
    </xf>
    <xf numFmtId="1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3" fontId="0" fillId="0" borderId="7" xfId="0" applyNumberFormat="1" applyBorder="1" applyAlignment="1">
      <alignment horizontal="center"/>
    </xf>
    <xf numFmtId="13" fontId="0" fillId="0" borderId="8" xfId="0" applyNumberFormat="1" applyBorder="1" applyAlignment="1">
      <alignment horizontal="center"/>
    </xf>
    <xf numFmtId="13" fontId="0" fillId="0" borderId="9" xfId="0" applyNumberFormat="1" applyBorder="1" applyAlignment="1">
      <alignment horizontal="center"/>
    </xf>
    <xf numFmtId="13" fontId="0" fillId="0" borderId="10" xfId="0" applyNumberFormat="1" applyBorder="1" applyAlignment="1">
      <alignment horizontal="center"/>
    </xf>
    <xf numFmtId="13" fontId="0" fillId="0" borderId="11" xfId="0" applyNumberFormat="1" applyBorder="1" applyAlignment="1">
      <alignment horizontal="center"/>
    </xf>
    <xf numFmtId="13" fontId="0" fillId="0" borderId="12" xfId="0" applyNumberFormat="1" applyBorder="1" applyAlignment="1">
      <alignment horizontal="center"/>
    </xf>
    <xf numFmtId="13" fontId="0" fillId="0" borderId="13" xfId="0" applyNumberFormat="1" applyBorder="1" applyAlignment="1">
      <alignment horizontal="center"/>
    </xf>
    <xf numFmtId="13" fontId="0" fillId="0" borderId="0" xfId="0" applyNumberFormat="1" applyBorder="1" applyAlignment="1">
      <alignment horizontal="center"/>
    </xf>
    <xf numFmtId="13" fontId="0" fillId="0" borderId="14" xfId="0" applyNumberFormat="1" applyBorder="1" applyAlignment="1">
      <alignment horizontal="center"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3" fontId="8" fillId="0" borderId="3" xfId="0" applyNumberFormat="1" applyFont="1" applyBorder="1" applyAlignment="1">
      <alignment/>
    </xf>
    <xf numFmtId="13" fontId="8" fillId="0" borderId="5" xfId="0" applyNumberFormat="1" applyFont="1" applyBorder="1" applyAlignment="1">
      <alignment/>
    </xf>
    <xf numFmtId="13" fontId="0" fillId="0" borderId="5" xfId="0" applyNumberFormat="1" applyFont="1" applyBorder="1" applyAlignment="1">
      <alignment/>
    </xf>
    <xf numFmtId="13" fontId="0" fillId="0" borderId="3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5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17</xdr:col>
      <xdr:colOff>381000</xdr:colOff>
      <xdr:row>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62</xdr:row>
      <xdr:rowOff>133350</xdr:rowOff>
    </xdr:from>
    <xdr:to>
      <xdr:col>13</xdr:col>
      <xdr:colOff>400050</xdr:colOff>
      <xdr:row>63</xdr:row>
      <xdr:rowOff>314325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7150" y="18859500"/>
          <a:ext cx="99726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Remarks:</a:t>
          </a:r>
        </a:p>
      </xdr:txBody>
    </xdr:sp>
    <xdr:clientData/>
  </xdr:twoCellAnchor>
  <xdr:oneCellAnchor>
    <xdr:from>
      <xdr:col>0</xdr:col>
      <xdr:colOff>76200</xdr:colOff>
      <xdr:row>60</xdr:row>
      <xdr:rowOff>57150</xdr:rowOff>
    </xdr:from>
    <xdr:ext cx="9134475" cy="666750"/>
    <xdr:sp>
      <xdr:nvSpPr>
        <xdr:cNvPr id="3" name="TextBox 8"/>
        <xdr:cNvSpPr txBox="1">
          <a:spLocks noChangeArrowheads="1"/>
        </xdr:cNvSpPr>
      </xdr:nvSpPr>
      <xdr:spPr>
        <a:xfrm>
          <a:off x="76200" y="18154650"/>
          <a:ext cx="91344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Take 9 measurements at each end of 12in. Length.
Average the Flange Tip thickness separately where reduced thicknesses are applied.
Thickness Maximum: Thicknesses that exceed the thickness by 1/4" or more shall be recorded as the design thickness plus 1/4"
Thickness Minimum: No individual thickness shall be less than 25% less than the design thickness; for thicknesses greater than 1" no less than 1/4".</a:t>
          </a:r>
        </a:p>
      </xdr:txBody>
    </xdr:sp>
    <xdr:clientData/>
  </xdr:oneCellAnchor>
  <xdr:twoCellAnchor editAs="oneCell">
    <xdr:from>
      <xdr:col>0</xdr:col>
      <xdr:colOff>3409950</xdr:colOff>
      <xdr:row>3</xdr:row>
      <xdr:rowOff>19050</xdr:rowOff>
    </xdr:from>
    <xdr:to>
      <xdr:col>12</xdr:col>
      <xdr:colOff>323850</xdr:colOff>
      <xdr:row>16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866775"/>
          <a:ext cx="60674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3400425</xdr:colOff>
      <xdr:row>3</xdr:row>
      <xdr:rowOff>38100</xdr:rowOff>
    </xdr:from>
    <xdr:to>
      <xdr:col>13</xdr:col>
      <xdr:colOff>466725</xdr:colOff>
      <xdr:row>15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885825"/>
          <a:ext cx="66960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0</xdr:rowOff>
    </xdr:from>
    <xdr:to>
      <xdr:col>14</xdr:col>
      <xdr:colOff>381000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41</xdr:row>
      <xdr:rowOff>247650</xdr:rowOff>
    </xdr:from>
    <xdr:to>
      <xdr:col>16</xdr:col>
      <xdr:colOff>485775</xdr:colOff>
      <xdr:row>43</xdr:row>
      <xdr:rowOff>247650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9050" y="11296650"/>
          <a:ext cx="119253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Remarks:</a:t>
          </a:r>
        </a:p>
      </xdr:txBody>
    </xdr:sp>
    <xdr:clientData/>
  </xdr:twoCellAnchor>
  <xdr:oneCellAnchor>
    <xdr:from>
      <xdr:col>0</xdr:col>
      <xdr:colOff>114300</xdr:colOff>
      <xdr:row>39</xdr:row>
      <xdr:rowOff>95250</xdr:rowOff>
    </xdr:from>
    <xdr:ext cx="9972675" cy="847725"/>
    <xdr:sp>
      <xdr:nvSpPr>
        <xdr:cNvPr id="4" name="TextBox 11"/>
        <xdr:cNvSpPr txBox="1">
          <a:spLocks noChangeArrowheads="1"/>
        </xdr:cNvSpPr>
      </xdr:nvSpPr>
      <xdr:spPr>
        <a:xfrm>
          <a:off x="114300" y="10391775"/>
          <a:ext cx="99726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
Take 12 measurements at each end of a twelve inch length.
Average the Flange Tip thickness separately where reduced thicknesses are applied.
Thickness Maximum: Thicknesses that exceed the thickness by 1/4" or more shall be recorded as the design thickness plus 1/4"
Thickness Minimum: No individual thickness shall be less than 25% less than the design thickness; for thicknesses greater than 1" no less than 1/4".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0</xdr:rowOff>
    </xdr:from>
    <xdr:to>
      <xdr:col>14</xdr:col>
      <xdr:colOff>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304800</xdr:rowOff>
    </xdr:from>
    <xdr:to>
      <xdr:col>0</xdr:col>
      <xdr:colOff>9525</xdr:colOff>
      <xdr:row>28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0" y="79343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304800</xdr:rowOff>
    </xdr:from>
    <xdr:to>
      <xdr:col>14</xdr:col>
      <xdr:colOff>9525</xdr:colOff>
      <xdr:row>48</xdr:row>
      <xdr:rowOff>304800</xdr:rowOff>
    </xdr:to>
    <xdr:sp>
      <xdr:nvSpPr>
        <xdr:cNvPr id="3" name="Line 6"/>
        <xdr:cNvSpPr>
          <a:spLocks/>
        </xdr:cNvSpPr>
      </xdr:nvSpPr>
      <xdr:spPr>
        <a:xfrm>
          <a:off x="19050" y="14535150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14</xdr:col>
      <xdr:colOff>38100</xdr:colOff>
      <xdr:row>31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8886825"/>
          <a:ext cx="980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8886825"/>
          <a:ext cx="977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10</xdr:col>
      <xdr:colOff>447675</xdr:colOff>
      <xdr:row>30</xdr:row>
      <xdr:rowOff>238125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7625" y="8258175"/>
          <a:ext cx="81343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Remarks:</a:t>
          </a:r>
        </a:p>
      </xdr:txBody>
    </xdr:sp>
    <xdr:clientData/>
  </xdr:twoCellAnchor>
  <xdr:oneCellAnchor>
    <xdr:from>
      <xdr:col>0</xdr:col>
      <xdr:colOff>57150</xdr:colOff>
      <xdr:row>27</xdr:row>
      <xdr:rowOff>0</xdr:rowOff>
    </xdr:from>
    <xdr:ext cx="9525000" cy="561975"/>
    <xdr:sp>
      <xdr:nvSpPr>
        <xdr:cNvPr id="7" name="TextBox 11"/>
        <xdr:cNvSpPr txBox="1">
          <a:spLocks noChangeArrowheads="1"/>
        </xdr:cNvSpPr>
      </xdr:nvSpPr>
      <xdr:spPr>
        <a:xfrm>
          <a:off x="57150" y="7629525"/>
          <a:ext cx="9525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 Take 4 measurements at each end of a 12 in. length.
Thickness Maximum: Thicknesses that exceed the thickness by 1/4" or more shall be recorded as the design thickness plus 1/4"
Thickness Minimum: No individual thickness shall be less than 25% less than the design thickness; for thicknesses greater than 1" no less than 1/4".</a:t>
          </a:r>
        </a:p>
      </xdr:txBody>
    </xdr:sp>
    <xdr:clientData/>
  </xdr:oneCellAnchor>
  <xdr:twoCellAnchor editAs="oneCell">
    <xdr:from>
      <xdr:col>10</xdr:col>
      <xdr:colOff>76200</xdr:colOff>
      <xdr:row>8</xdr:row>
      <xdr:rowOff>152400</xdr:rowOff>
    </xdr:from>
    <xdr:to>
      <xdr:col>14</xdr:col>
      <xdr:colOff>523875</xdr:colOff>
      <xdr:row>18</xdr:row>
      <xdr:rowOff>219075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62150"/>
          <a:ext cx="24860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0</xdr:rowOff>
    </xdr:from>
    <xdr:to>
      <xdr:col>14</xdr:col>
      <xdr:colOff>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304800</xdr:rowOff>
    </xdr:from>
    <xdr:to>
      <xdr:col>0</xdr:col>
      <xdr:colOff>9525</xdr:colOff>
      <xdr:row>42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0" y="119634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63</xdr:row>
      <xdr:rowOff>304800</xdr:rowOff>
    </xdr:from>
    <xdr:to>
      <xdr:col>14</xdr:col>
      <xdr:colOff>9525</xdr:colOff>
      <xdr:row>63</xdr:row>
      <xdr:rowOff>304800</xdr:rowOff>
    </xdr:to>
    <xdr:sp>
      <xdr:nvSpPr>
        <xdr:cNvPr id="3" name="Line 6"/>
        <xdr:cNvSpPr>
          <a:spLocks/>
        </xdr:cNvSpPr>
      </xdr:nvSpPr>
      <xdr:spPr>
        <a:xfrm>
          <a:off x="19050" y="18869025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0</xdr:rowOff>
    </xdr:from>
    <xdr:to>
      <xdr:col>14</xdr:col>
      <xdr:colOff>38100</xdr:colOff>
      <xdr:row>46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13220700"/>
          <a:ext cx="980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13220700"/>
          <a:ext cx="977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44</xdr:row>
      <xdr:rowOff>28575</xdr:rowOff>
    </xdr:from>
    <xdr:to>
      <xdr:col>9</xdr:col>
      <xdr:colOff>428625</xdr:colOff>
      <xdr:row>45</xdr:row>
      <xdr:rowOff>276225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57150" y="12620625"/>
          <a:ext cx="76295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Remarks:</a:t>
          </a:r>
        </a:p>
      </xdr:txBody>
    </xdr:sp>
    <xdr:clientData/>
  </xdr:twoCellAnchor>
  <xdr:twoCellAnchor editAs="oneCell">
    <xdr:from>
      <xdr:col>11</xdr:col>
      <xdr:colOff>76200</xdr:colOff>
      <xdr:row>8</xdr:row>
      <xdr:rowOff>38100</xdr:rowOff>
    </xdr:from>
    <xdr:to>
      <xdr:col>14</xdr:col>
      <xdr:colOff>533400</xdr:colOff>
      <xdr:row>20</xdr:row>
      <xdr:rowOff>104775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781175"/>
          <a:ext cx="20193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42</xdr:row>
      <xdr:rowOff>66675</xdr:rowOff>
    </xdr:from>
    <xdr:ext cx="9391650" cy="514350"/>
    <xdr:sp>
      <xdr:nvSpPr>
        <xdr:cNvPr id="8" name="TextBox 13"/>
        <xdr:cNvSpPr txBox="1">
          <a:spLocks noChangeArrowheads="1"/>
        </xdr:cNvSpPr>
      </xdr:nvSpPr>
      <xdr:spPr>
        <a:xfrm>
          <a:off x="57150" y="12030075"/>
          <a:ext cx="93916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 Layout 12in. X 12in. Square and take 4 random symmetrical measurements on each of the following: Valley, crest and sides for a total of 12 measurements.
Thickness Maximum: Thicknesses that exceed the thickness by 1/4" or more shall be recorded as the design thickness plus 1/4"
Thickness Minimum: No individual thickness shall be less than 25% less than the design thickness; for thicknesses greater than 1" no less than 1/4".</a:t>
          </a:r>
        </a:p>
      </xdr:txBody>
    </xdr:sp>
    <xdr:clientData/>
  </xdr:oneCellAnchor>
  <xdr:twoCellAnchor>
    <xdr:from>
      <xdr:col>0</xdr:col>
      <xdr:colOff>0</xdr:colOff>
      <xdr:row>29</xdr:row>
      <xdr:rowOff>304800</xdr:rowOff>
    </xdr:from>
    <xdr:to>
      <xdr:col>0</xdr:col>
      <xdr:colOff>9525</xdr:colOff>
      <xdr:row>30</xdr:row>
      <xdr:rowOff>0</xdr:rowOff>
    </xdr:to>
    <xdr:sp>
      <xdr:nvSpPr>
        <xdr:cNvPr id="9" name="Line 14"/>
        <xdr:cNvSpPr>
          <a:spLocks/>
        </xdr:cNvSpPr>
      </xdr:nvSpPr>
      <xdr:spPr>
        <a:xfrm flipH="1">
          <a:off x="0" y="8305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304800</xdr:rowOff>
    </xdr:from>
    <xdr:to>
      <xdr:col>0</xdr:col>
      <xdr:colOff>9525</xdr:colOff>
      <xdr:row>33</xdr:row>
      <xdr:rowOff>0</xdr:rowOff>
    </xdr:to>
    <xdr:sp>
      <xdr:nvSpPr>
        <xdr:cNvPr id="10" name="Line 15"/>
        <xdr:cNvSpPr>
          <a:spLocks/>
        </xdr:cNvSpPr>
      </xdr:nvSpPr>
      <xdr:spPr>
        <a:xfrm flipH="1">
          <a:off x="0" y="9220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304800</xdr:rowOff>
    </xdr:from>
    <xdr:to>
      <xdr:col>0</xdr:col>
      <xdr:colOff>9525</xdr:colOff>
      <xdr:row>36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0" y="10134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304800</xdr:rowOff>
    </xdr:from>
    <xdr:to>
      <xdr:col>0</xdr:col>
      <xdr:colOff>9525</xdr:colOff>
      <xdr:row>39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0" y="11049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view="pageBreakPreview" zoomScale="75" zoomScaleNormal="75" zoomScaleSheetLayoutView="75" workbookViewId="0" topLeftCell="A1">
      <pane ySplit="18" topLeftCell="BM19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58.7109375" style="0" customWidth="1"/>
    <col min="2" max="16" width="7.140625" style="0" customWidth="1"/>
  </cols>
  <sheetData>
    <row r="1" spans="1:6" ht="22.5" customHeight="1">
      <c r="A1" s="8" t="s">
        <v>35</v>
      </c>
      <c r="B1" s="8" t="s">
        <v>13</v>
      </c>
      <c r="F1">
        <v>14063</v>
      </c>
    </row>
    <row r="2" spans="1:5" ht="22.5" customHeight="1">
      <c r="A2" s="8" t="s">
        <v>36</v>
      </c>
      <c r="B2" s="18" t="s">
        <v>29</v>
      </c>
      <c r="E2" s="53">
        <v>39822</v>
      </c>
    </row>
    <row r="3" spans="1:5" ht="21.75" customHeight="1">
      <c r="A3" s="8" t="s">
        <v>37</v>
      </c>
      <c r="B3" s="18" t="s">
        <v>30</v>
      </c>
      <c r="E3" t="s">
        <v>38</v>
      </c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16" spans="1:16" ht="12.75">
      <c r="A16" s="12" t="s">
        <v>22</v>
      </c>
      <c r="B16" s="2" t="s">
        <v>4</v>
      </c>
      <c r="C16" s="2" t="s">
        <v>4</v>
      </c>
      <c r="D16" s="2" t="s">
        <v>4</v>
      </c>
      <c r="E16" s="2" t="s">
        <v>4</v>
      </c>
      <c r="F16" s="4" t="s">
        <v>5</v>
      </c>
      <c r="G16" s="2" t="s">
        <v>4</v>
      </c>
      <c r="H16" s="4" t="s">
        <v>7</v>
      </c>
      <c r="I16" s="4" t="s">
        <v>6</v>
      </c>
      <c r="J16" s="4" t="s">
        <v>5</v>
      </c>
      <c r="K16" s="4" t="s">
        <v>6</v>
      </c>
      <c r="L16" s="4" t="s">
        <v>5</v>
      </c>
      <c r="M16" s="4"/>
      <c r="N16" s="4"/>
      <c r="O16" s="4"/>
      <c r="P16" s="4"/>
    </row>
    <row r="17" ht="9.75" customHeight="1"/>
    <row r="18" spans="1:18" ht="12.75">
      <c r="A18" s="9" t="s">
        <v>14</v>
      </c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0" t="s">
        <v>15</v>
      </c>
      <c r="L18" s="10" t="s">
        <v>10</v>
      </c>
      <c r="M18" s="10" t="s">
        <v>31</v>
      </c>
      <c r="N18" s="10" t="s">
        <v>32</v>
      </c>
      <c r="O18" s="10" t="s">
        <v>34</v>
      </c>
      <c r="P18" s="37" t="s">
        <v>21</v>
      </c>
      <c r="Q18" s="37"/>
      <c r="R18" s="37"/>
    </row>
    <row r="19" spans="1:20" ht="27.75" customHeight="1">
      <c r="A19" s="13" t="s">
        <v>39</v>
      </c>
      <c r="B19" s="5">
        <v>1.375</v>
      </c>
      <c r="C19" s="5">
        <v>1.375</v>
      </c>
      <c r="D19" s="5">
        <v>0.875</v>
      </c>
      <c r="E19" s="5">
        <v>0.875</v>
      </c>
      <c r="F19" s="5">
        <v>1.25</v>
      </c>
      <c r="G19" s="5">
        <v>0.875</v>
      </c>
      <c r="H19" s="5">
        <v>1.25</v>
      </c>
      <c r="I19" s="5">
        <v>1.125</v>
      </c>
      <c r="J19" s="5">
        <v>1.125</v>
      </c>
      <c r="K19" s="21">
        <f>IF(ISBLANK(A19),"",AVERAGE(B19:D20,F19:F20,H19:J20))</f>
        <v>1.2321428571428572</v>
      </c>
      <c r="L19" s="5">
        <v>1.125</v>
      </c>
      <c r="M19" s="5">
        <f>L19-1/4</f>
        <v>0.875</v>
      </c>
      <c r="N19" s="5">
        <f>L19+1/4</f>
        <v>1.375</v>
      </c>
      <c r="O19" s="5">
        <f>L19*0.5</f>
        <v>0.5625</v>
      </c>
      <c r="P19" s="32" t="s">
        <v>74</v>
      </c>
      <c r="Q19" s="32"/>
      <c r="R19" s="32"/>
      <c r="S19" s="32"/>
      <c r="T19" s="32"/>
    </row>
    <row r="20" spans="1:20" ht="27.75" customHeight="1" thickBot="1">
      <c r="A20" s="24"/>
      <c r="B20" s="5">
        <v>1.375</v>
      </c>
      <c r="C20" s="5">
        <v>1.375</v>
      </c>
      <c r="D20" s="25">
        <v>1.125</v>
      </c>
      <c r="E20" s="25">
        <v>0.875</v>
      </c>
      <c r="F20" s="25">
        <v>1.125</v>
      </c>
      <c r="G20" s="25">
        <v>0.9375</v>
      </c>
      <c r="H20" s="25">
        <v>1.375</v>
      </c>
      <c r="I20" s="25">
        <v>1.25</v>
      </c>
      <c r="J20" s="25">
        <v>1.25</v>
      </c>
      <c r="K20" s="26"/>
      <c r="L20" s="26"/>
      <c r="M20" s="26"/>
      <c r="N20" s="26"/>
      <c r="O20" s="26"/>
      <c r="P20" s="33"/>
      <c r="Q20" s="33"/>
      <c r="R20" s="33"/>
      <c r="S20" s="33"/>
      <c r="T20" s="33"/>
    </row>
    <row r="21" spans="1:20" ht="27.75" customHeight="1">
      <c r="A21" s="22" t="s">
        <v>40</v>
      </c>
      <c r="B21" s="23">
        <v>0.9375</v>
      </c>
      <c r="C21" s="23">
        <v>0.9375</v>
      </c>
      <c r="D21" s="23">
        <v>0.9375</v>
      </c>
      <c r="E21" s="23">
        <v>0.9375</v>
      </c>
      <c r="F21" s="23">
        <v>1.25</v>
      </c>
      <c r="G21" s="23">
        <v>1.3125</v>
      </c>
      <c r="H21" s="23">
        <v>1.3125</v>
      </c>
      <c r="I21" s="23">
        <v>1.3125</v>
      </c>
      <c r="J21" s="23">
        <v>1.3125</v>
      </c>
      <c r="K21" s="5">
        <f>IF(ISBLANK(A21),"",AVERAGE(B21:D22,F21:F22,H21:J22))</f>
        <v>1.1875</v>
      </c>
      <c r="L21" s="23">
        <v>1.0625</v>
      </c>
      <c r="M21" s="5">
        <f>L21-1/4</f>
        <v>0.8125</v>
      </c>
      <c r="N21" s="5">
        <f>L21+1/4</f>
        <v>1.3125</v>
      </c>
      <c r="O21" s="21">
        <f>L21*0.5</f>
        <v>0.53125</v>
      </c>
      <c r="P21" s="32" t="s">
        <v>74</v>
      </c>
      <c r="Q21" s="32"/>
      <c r="R21" s="32"/>
      <c r="S21" s="32"/>
      <c r="T21" s="32"/>
    </row>
    <row r="22" spans="1:20" ht="27.75" customHeight="1" thickBot="1">
      <c r="A22" s="24"/>
      <c r="B22" s="25">
        <v>1.3125</v>
      </c>
      <c r="C22" s="25">
        <v>1.3125</v>
      </c>
      <c r="D22" s="25">
        <v>1</v>
      </c>
      <c r="E22" s="25">
        <v>1.25</v>
      </c>
      <c r="F22" s="25">
        <v>1.3125</v>
      </c>
      <c r="G22" s="25">
        <v>1.3125</v>
      </c>
      <c r="H22" s="25">
        <v>1.3125</v>
      </c>
      <c r="I22" s="25">
        <v>1.25</v>
      </c>
      <c r="J22" s="25">
        <v>1.125</v>
      </c>
      <c r="K22" s="26"/>
      <c r="L22" s="26"/>
      <c r="M22" s="26"/>
      <c r="N22" s="26"/>
      <c r="O22" s="26"/>
      <c r="P22" s="33"/>
      <c r="Q22" s="33"/>
      <c r="R22" s="33"/>
      <c r="S22" s="33"/>
      <c r="T22" s="33"/>
    </row>
    <row r="23" spans="1:20" ht="27.75" customHeight="1">
      <c r="A23" s="22" t="s">
        <v>41</v>
      </c>
      <c r="B23" s="23">
        <v>1.1875</v>
      </c>
      <c r="C23" s="23">
        <v>1.1875</v>
      </c>
      <c r="D23" s="23">
        <v>1.1875</v>
      </c>
      <c r="E23" s="23">
        <v>0.9375</v>
      </c>
      <c r="F23" s="23">
        <v>0.8125</v>
      </c>
      <c r="G23" s="23">
        <v>1.1875</v>
      </c>
      <c r="H23" s="23">
        <v>1.125</v>
      </c>
      <c r="I23" s="23">
        <v>1.1875</v>
      </c>
      <c r="J23" s="23">
        <v>1.1875</v>
      </c>
      <c r="K23" s="21">
        <f>IF(ISBLANK(A23),"",AVERAGE(B23:D24,F23:F24,H23:J24))</f>
        <v>1.1473214285714286</v>
      </c>
      <c r="L23" s="23">
        <v>0.9375</v>
      </c>
      <c r="M23" s="21">
        <f>L23*0.75</f>
        <v>0.703125</v>
      </c>
      <c r="N23" s="5">
        <f>L23+1/4</f>
        <v>1.1875</v>
      </c>
      <c r="O23" s="21">
        <f>L23*0.5</f>
        <v>0.46875</v>
      </c>
      <c r="P23" s="32" t="s">
        <v>74</v>
      </c>
      <c r="Q23" s="32"/>
      <c r="R23" s="32"/>
      <c r="S23" s="32"/>
      <c r="T23" s="32"/>
    </row>
    <row r="24" spans="1:20" ht="27.75" customHeight="1" thickBot="1">
      <c r="A24" s="24"/>
      <c r="B24" s="25">
        <v>1.125</v>
      </c>
      <c r="C24" s="25">
        <v>1.1875</v>
      </c>
      <c r="D24" s="25">
        <v>1.1875</v>
      </c>
      <c r="E24" s="25">
        <v>1</v>
      </c>
      <c r="F24" s="25">
        <v>1.125</v>
      </c>
      <c r="G24" s="25">
        <v>1</v>
      </c>
      <c r="H24" s="25">
        <v>1.1875</v>
      </c>
      <c r="I24" s="25">
        <v>1.1875</v>
      </c>
      <c r="J24" s="25">
        <v>1.1875</v>
      </c>
      <c r="K24" s="26"/>
      <c r="L24" s="26"/>
      <c r="M24" s="26"/>
      <c r="N24" s="26"/>
      <c r="O24" s="26"/>
      <c r="P24" s="33"/>
      <c r="Q24" s="33"/>
      <c r="R24" s="33"/>
      <c r="S24" s="33"/>
      <c r="T24" s="33"/>
    </row>
    <row r="25" spans="1:20" ht="27.75" customHeight="1">
      <c r="A25" s="22" t="s">
        <v>42</v>
      </c>
      <c r="B25" s="23">
        <v>1.1875</v>
      </c>
      <c r="C25" s="23">
        <v>1.1875</v>
      </c>
      <c r="D25" s="23">
        <v>1.1875</v>
      </c>
      <c r="E25" s="23">
        <v>1.3125</v>
      </c>
      <c r="F25" s="23">
        <v>1.1875</v>
      </c>
      <c r="G25" s="23">
        <v>1.125</v>
      </c>
      <c r="H25" s="23">
        <v>1.1875</v>
      </c>
      <c r="I25" s="23">
        <v>1.1875</v>
      </c>
      <c r="J25" s="23">
        <v>1.0625</v>
      </c>
      <c r="K25" s="21">
        <f>IF(ISBLANK(A25),"",AVERAGE(B25:D26,F25:F26,H25:J26))</f>
        <v>1.1919642857142858</v>
      </c>
      <c r="L25" s="23">
        <v>1.25</v>
      </c>
      <c r="M25" s="5">
        <f>L25-1/4</f>
        <v>1</v>
      </c>
      <c r="N25" s="5">
        <f>L25+1/4</f>
        <v>1.5</v>
      </c>
      <c r="O25" s="5">
        <f>L25*0.5</f>
        <v>0.625</v>
      </c>
      <c r="P25" s="32" t="s">
        <v>74</v>
      </c>
      <c r="Q25" s="32"/>
      <c r="R25" s="32"/>
      <c r="S25" s="32"/>
      <c r="T25" s="32"/>
    </row>
    <row r="26" spans="1:20" ht="27.75" customHeight="1" thickBot="1">
      <c r="A26" s="24"/>
      <c r="B26" s="25">
        <v>1.25</v>
      </c>
      <c r="C26" s="25">
        <v>1.125</v>
      </c>
      <c r="D26" s="25">
        <v>1.375</v>
      </c>
      <c r="E26" s="25">
        <v>1.375</v>
      </c>
      <c r="F26" s="25">
        <v>1.1875</v>
      </c>
      <c r="G26" s="25">
        <v>1.25</v>
      </c>
      <c r="H26" s="25">
        <v>1.375</v>
      </c>
      <c r="I26" s="25">
        <v>1.1875</v>
      </c>
      <c r="J26" s="25">
        <v>1</v>
      </c>
      <c r="K26" s="26"/>
      <c r="L26" s="26"/>
      <c r="M26" s="26"/>
      <c r="N26" s="26"/>
      <c r="O26" s="26"/>
      <c r="P26" s="33"/>
      <c r="Q26" s="33"/>
      <c r="R26" s="33"/>
      <c r="S26" s="33"/>
      <c r="T26" s="33"/>
    </row>
    <row r="27" spans="1:20" ht="27.75" customHeight="1">
      <c r="A27" s="22" t="s">
        <v>43</v>
      </c>
      <c r="B27" s="23">
        <v>1.5</v>
      </c>
      <c r="C27" s="23">
        <v>1.5</v>
      </c>
      <c r="D27" s="23">
        <v>1.5</v>
      </c>
      <c r="E27" s="23">
        <v>1.5</v>
      </c>
      <c r="F27" s="23">
        <v>1.5</v>
      </c>
      <c r="G27" s="23">
        <v>1.5</v>
      </c>
      <c r="H27" s="23">
        <v>1.5</v>
      </c>
      <c r="I27" s="23">
        <v>1.5</v>
      </c>
      <c r="J27" s="23">
        <v>1.5</v>
      </c>
      <c r="K27" s="21">
        <f>IF(ISBLANK(A27),"",AVERAGE(B27:D28,F27:F28,H27:J28))</f>
        <v>1.4910714285714286</v>
      </c>
      <c r="L27" s="23">
        <v>1.25</v>
      </c>
      <c r="M27" s="5">
        <f>L27-1/4</f>
        <v>1</v>
      </c>
      <c r="N27" s="5">
        <f>L27+1/4</f>
        <v>1.5</v>
      </c>
      <c r="O27" s="5">
        <f>L27*0.5</f>
        <v>0.625</v>
      </c>
      <c r="P27" s="32" t="s">
        <v>74</v>
      </c>
      <c r="Q27" s="32"/>
      <c r="R27" s="32"/>
      <c r="S27" s="32"/>
      <c r="T27" s="32"/>
    </row>
    <row r="28" spans="1:20" ht="27.75" customHeight="1" thickBot="1">
      <c r="A28" s="24"/>
      <c r="B28" s="25">
        <v>1.375</v>
      </c>
      <c r="C28" s="25">
        <v>1.5</v>
      </c>
      <c r="D28" s="25">
        <v>1.5</v>
      </c>
      <c r="E28" s="25">
        <v>1.5</v>
      </c>
      <c r="F28" s="25">
        <v>1.5</v>
      </c>
      <c r="G28" s="25">
        <v>1.4375</v>
      </c>
      <c r="H28" s="25">
        <v>1.5</v>
      </c>
      <c r="I28" s="25">
        <v>1.5</v>
      </c>
      <c r="J28" s="25">
        <v>1.5</v>
      </c>
      <c r="K28" s="26"/>
      <c r="L28" s="26"/>
      <c r="M28" s="26"/>
      <c r="N28" s="26"/>
      <c r="O28" s="26"/>
      <c r="P28" s="33"/>
      <c r="Q28" s="33"/>
      <c r="R28" s="33"/>
      <c r="S28" s="33"/>
      <c r="T28" s="33"/>
    </row>
    <row r="29" spans="1:20" ht="27.75" customHeight="1">
      <c r="A29" s="22" t="s">
        <v>44</v>
      </c>
      <c r="B29" s="23">
        <v>1.25</v>
      </c>
      <c r="C29" s="23">
        <v>1.25</v>
      </c>
      <c r="D29" s="23">
        <v>1.5</v>
      </c>
      <c r="E29" s="23">
        <v>1.5</v>
      </c>
      <c r="F29" s="23">
        <v>1.5</v>
      </c>
      <c r="G29" s="23">
        <v>1.5</v>
      </c>
      <c r="H29" s="23">
        <v>1.5</v>
      </c>
      <c r="I29" s="23">
        <v>1.5</v>
      </c>
      <c r="J29" s="23">
        <v>1.5</v>
      </c>
      <c r="K29" s="21">
        <f>IF(ISBLANK(A29),"",AVERAGE(B29:D30,F29:F30,H29:J30))</f>
        <v>1.4196428571428572</v>
      </c>
      <c r="L29" s="23">
        <v>1.25</v>
      </c>
      <c r="M29" s="5">
        <f>L29-1/4</f>
        <v>1</v>
      </c>
      <c r="N29" s="5">
        <f>L29+1/4</f>
        <v>1.5</v>
      </c>
      <c r="O29" s="5">
        <f>L29*0.5</f>
        <v>0.625</v>
      </c>
      <c r="P29" s="32" t="s">
        <v>74</v>
      </c>
      <c r="Q29" s="32"/>
      <c r="R29" s="32"/>
      <c r="S29" s="32"/>
      <c r="T29" s="32"/>
    </row>
    <row r="30" spans="1:20" ht="27.75" customHeight="1" thickBot="1">
      <c r="A30" s="24"/>
      <c r="B30" s="25">
        <v>1.5</v>
      </c>
      <c r="C30" s="25">
        <v>1.1875</v>
      </c>
      <c r="D30" s="25">
        <v>1.1875</v>
      </c>
      <c r="E30" s="25">
        <v>1.5</v>
      </c>
      <c r="F30" s="25">
        <v>1.5</v>
      </c>
      <c r="G30" s="25">
        <v>1.5</v>
      </c>
      <c r="H30" s="25">
        <v>1.5</v>
      </c>
      <c r="I30" s="25">
        <v>1.5</v>
      </c>
      <c r="J30" s="25">
        <v>1.5</v>
      </c>
      <c r="K30" s="26"/>
      <c r="L30" s="26"/>
      <c r="M30" s="26"/>
      <c r="N30" s="26"/>
      <c r="O30" s="26"/>
      <c r="P30" s="33"/>
      <c r="Q30" s="33"/>
      <c r="R30" s="33"/>
      <c r="S30" s="33"/>
      <c r="T30" s="33"/>
    </row>
    <row r="31" spans="1:20" ht="27.75" customHeight="1">
      <c r="A31" s="22" t="s">
        <v>45</v>
      </c>
      <c r="B31" s="23">
        <v>1.0625</v>
      </c>
      <c r="C31" s="23">
        <v>1.3125</v>
      </c>
      <c r="D31" s="23">
        <v>1.25</v>
      </c>
      <c r="E31" s="23">
        <v>1</v>
      </c>
      <c r="F31" s="23">
        <v>1.0625</v>
      </c>
      <c r="G31" s="23">
        <v>1</v>
      </c>
      <c r="H31" s="23">
        <v>1.4375</v>
      </c>
      <c r="I31" s="23">
        <v>1.375</v>
      </c>
      <c r="J31" s="23">
        <v>1.25</v>
      </c>
      <c r="K31" s="21">
        <f>IF(ISBLANK(A31),"",AVERAGE(B31:D32,F31:F32,H31:J32))</f>
        <v>1.2946428571428572</v>
      </c>
      <c r="L31" s="23">
        <v>1.25</v>
      </c>
      <c r="M31" s="5">
        <f>L31-1/4</f>
        <v>1</v>
      </c>
      <c r="N31" s="5">
        <f>L31+1/4</f>
        <v>1.5</v>
      </c>
      <c r="O31" s="5">
        <f>L31*0.5</f>
        <v>0.625</v>
      </c>
      <c r="P31" s="32" t="s">
        <v>74</v>
      </c>
      <c r="Q31" s="32"/>
      <c r="R31" s="32"/>
      <c r="S31" s="32"/>
      <c r="T31" s="32"/>
    </row>
    <row r="32" spans="1:20" ht="27.75" customHeight="1" thickBot="1">
      <c r="A32" s="24"/>
      <c r="B32" s="25">
        <v>1.5</v>
      </c>
      <c r="C32" s="25">
        <v>1.125</v>
      </c>
      <c r="D32" s="25">
        <v>1.5</v>
      </c>
      <c r="E32" s="25">
        <v>1</v>
      </c>
      <c r="F32" s="25">
        <v>1.0625</v>
      </c>
      <c r="G32" s="25">
        <v>1</v>
      </c>
      <c r="H32" s="25">
        <v>1.4375</v>
      </c>
      <c r="I32" s="25">
        <v>1.25</v>
      </c>
      <c r="J32" s="25">
        <v>1.5</v>
      </c>
      <c r="K32" s="26"/>
      <c r="L32" s="26"/>
      <c r="M32" s="26"/>
      <c r="N32" s="26"/>
      <c r="O32" s="26"/>
      <c r="P32" s="33"/>
      <c r="Q32" s="33"/>
      <c r="R32" s="33"/>
      <c r="S32" s="33"/>
      <c r="T32" s="33"/>
    </row>
    <row r="33" spans="1:20" ht="27.75" customHeight="1">
      <c r="A33" s="22" t="s">
        <v>46</v>
      </c>
      <c r="B33" s="23">
        <v>1.125</v>
      </c>
      <c r="C33" s="23">
        <v>1.25</v>
      </c>
      <c r="D33" s="23">
        <v>1.125</v>
      </c>
      <c r="E33" s="23">
        <v>0.9375</v>
      </c>
      <c r="F33" s="23">
        <v>1.125</v>
      </c>
      <c r="G33" s="23">
        <v>0.9375</v>
      </c>
      <c r="H33" s="23">
        <v>1.5</v>
      </c>
      <c r="I33" s="23">
        <v>1.5</v>
      </c>
      <c r="J33" s="23">
        <v>1.5</v>
      </c>
      <c r="K33" s="21">
        <f>IF(ISBLANK(A33),"",AVERAGE(B33:D34,F33:F34,H33:J34))</f>
        <v>1.2098214285714286</v>
      </c>
      <c r="L33" s="23">
        <v>1.125</v>
      </c>
      <c r="M33" s="5">
        <f>L33-1/4</f>
        <v>0.875</v>
      </c>
      <c r="N33" s="5">
        <f>L33+1/4</f>
        <v>1.375</v>
      </c>
      <c r="O33" s="5">
        <f>L33*0.5</f>
        <v>0.5625</v>
      </c>
      <c r="P33" s="32" t="s">
        <v>74</v>
      </c>
      <c r="Q33" s="32"/>
      <c r="R33" s="32"/>
      <c r="S33" s="32"/>
      <c r="T33" s="32"/>
    </row>
    <row r="34" spans="1:20" ht="27.75" customHeight="1" thickBot="1">
      <c r="A34" s="24"/>
      <c r="B34" s="25">
        <v>1.0625</v>
      </c>
      <c r="C34" s="25">
        <v>1.25</v>
      </c>
      <c r="D34" s="25">
        <v>1.25</v>
      </c>
      <c r="E34" s="25">
        <v>1</v>
      </c>
      <c r="F34" s="25">
        <v>1</v>
      </c>
      <c r="G34" s="25">
        <v>1</v>
      </c>
      <c r="H34" s="25">
        <v>1.25</v>
      </c>
      <c r="I34" s="25">
        <v>1</v>
      </c>
      <c r="J34" s="25">
        <v>1</v>
      </c>
      <c r="K34" s="26"/>
      <c r="L34" s="26"/>
      <c r="M34" s="26"/>
      <c r="N34" s="26"/>
      <c r="O34" s="26"/>
      <c r="P34" s="33"/>
      <c r="Q34" s="33"/>
      <c r="R34" s="33"/>
      <c r="S34" s="33"/>
      <c r="T34" s="33"/>
    </row>
    <row r="35" spans="1:20" ht="27.75" customHeight="1">
      <c r="A35" s="22" t="s">
        <v>47</v>
      </c>
      <c r="B35" s="23">
        <v>1.3125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3">
        <v>1.125</v>
      </c>
      <c r="I35" s="23">
        <v>1.5</v>
      </c>
      <c r="J35" s="23">
        <v>1.5</v>
      </c>
      <c r="K35" s="21">
        <f>IF(ISBLANK(A35),"",AVERAGE(B35:D36,F35:F36,H35:J36))</f>
        <v>1.1919642857142858</v>
      </c>
      <c r="L35" s="23">
        <v>1.25</v>
      </c>
      <c r="M35" s="5">
        <f>L35-1/4</f>
        <v>1</v>
      </c>
      <c r="N35" s="5">
        <f>L35+1/4</f>
        <v>1.5</v>
      </c>
      <c r="O35" s="5">
        <f>L35*0.5</f>
        <v>0.625</v>
      </c>
      <c r="P35" s="32" t="s">
        <v>74</v>
      </c>
      <c r="Q35" s="32"/>
      <c r="R35" s="32"/>
      <c r="S35" s="32"/>
      <c r="T35" s="32"/>
    </row>
    <row r="36" spans="1:20" ht="27.75" customHeight="1" thickBot="1">
      <c r="A36" s="24"/>
      <c r="B36" s="25">
        <v>1.3125</v>
      </c>
      <c r="C36" s="25">
        <v>1</v>
      </c>
      <c r="D36" s="25">
        <v>1</v>
      </c>
      <c r="E36" s="25">
        <v>1</v>
      </c>
      <c r="F36" s="25">
        <v>1.125</v>
      </c>
      <c r="G36" s="25">
        <v>1</v>
      </c>
      <c r="H36" s="25">
        <v>1.0625</v>
      </c>
      <c r="I36" s="25">
        <v>1.25</v>
      </c>
      <c r="J36" s="25">
        <v>1.5</v>
      </c>
      <c r="K36" s="26"/>
      <c r="L36" s="26"/>
      <c r="M36" s="26"/>
      <c r="N36" s="26"/>
      <c r="O36" s="26"/>
      <c r="P36" s="33"/>
      <c r="Q36" s="33"/>
      <c r="R36" s="33"/>
      <c r="S36" s="33"/>
      <c r="T36" s="33"/>
    </row>
    <row r="37" spans="1:20" ht="27.75" customHeight="1">
      <c r="A37" s="22" t="s">
        <v>48</v>
      </c>
      <c r="B37" s="23">
        <v>1.5</v>
      </c>
      <c r="C37" s="23">
        <v>1.5</v>
      </c>
      <c r="D37" s="23">
        <v>1.25</v>
      </c>
      <c r="E37" s="23">
        <v>1.375</v>
      </c>
      <c r="F37" s="23">
        <v>1.375</v>
      </c>
      <c r="G37" s="23">
        <v>1.5</v>
      </c>
      <c r="H37" s="23">
        <v>1.375</v>
      </c>
      <c r="I37" s="23">
        <v>1.25</v>
      </c>
      <c r="J37" s="23">
        <v>1.5</v>
      </c>
      <c r="K37" s="21">
        <f>IF(ISBLANK(A37),"",AVERAGE(B37:D38,F37:F38,H37:J38))</f>
        <v>1.3794642857142858</v>
      </c>
      <c r="L37" s="23">
        <v>1.25</v>
      </c>
      <c r="M37" s="5">
        <f>L37-1/4</f>
        <v>1</v>
      </c>
      <c r="N37" s="5">
        <f>L37+1/4</f>
        <v>1.5</v>
      </c>
      <c r="O37" s="5">
        <f>L37*0.5</f>
        <v>0.625</v>
      </c>
      <c r="P37" s="32" t="s">
        <v>74</v>
      </c>
      <c r="Q37" s="32"/>
      <c r="R37" s="32"/>
      <c r="S37" s="32"/>
      <c r="T37" s="32"/>
    </row>
    <row r="38" spans="1:20" ht="27.75" customHeight="1" thickBot="1">
      <c r="A38" s="24"/>
      <c r="B38" s="25">
        <v>1.5</v>
      </c>
      <c r="C38" s="25">
        <v>1.5</v>
      </c>
      <c r="D38" s="25">
        <v>1.0625</v>
      </c>
      <c r="E38" s="25">
        <v>1.375</v>
      </c>
      <c r="F38" s="25">
        <v>1.25</v>
      </c>
      <c r="G38" s="25">
        <v>1.5</v>
      </c>
      <c r="H38" s="25">
        <v>1.375</v>
      </c>
      <c r="I38" s="25">
        <v>1.375</v>
      </c>
      <c r="J38" s="25">
        <v>1.5</v>
      </c>
      <c r="K38" s="26"/>
      <c r="L38" s="26"/>
      <c r="M38" s="26"/>
      <c r="N38" s="26"/>
      <c r="O38" s="26"/>
      <c r="P38" s="33"/>
      <c r="Q38" s="33"/>
      <c r="R38" s="33"/>
      <c r="S38" s="33"/>
      <c r="T38" s="33"/>
    </row>
    <row r="39" spans="1:20" ht="27.75" customHeight="1">
      <c r="A39" s="22" t="s">
        <v>49</v>
      </c>
      <c r="B39" s="23">
        <v>0.875</v>
      </c>
      <c r="C39" s="23">
        <v>0.9375</v>
      </c>
      <c r="D39" s="23">
        <v>1.375</v>
      </c>
      <c r="E39" s="23">
        <v>1.375</v>
      </c>
      <c r="F39" s="23">
        <v>1.3125</v>
      </c>
      <c r="G39" s="23">
        <v>1</v>
      </c>
      <c r="H39" s="23">
        <v>1.375</v>
      </c>
      <c r="I39" s="23">
        <v>1.125</v>
      </c>
      <c r="J39" s="23">
        <v>1.375</v>
      </c>
      <c r="K39" s="21">
        <f>IF(ISBLANK(A39),"",AVERAGE(B39:D40,F39:F40,H39:J40))</f>
        <v>1.1830357142857142</v>
      </c>
      <c r="L39" s="23">
        <v>1.125</v>
      </c>
      <c r="M39" s="5">
        <f>L39-1/4</f>
        <v>0.875</v>
      </c>
      <c r="N39" s="5">
        <f>L39+1/4</f>
        <v>1.375</v>
      </c>
      <c r="O39" s="5">
        <f>L39*0.5</f>
        <v>0.5625</v>
      </c>
      <c r="P39" s="32" t="s">
        <v>74</v>
      </c>
      <c r="Q39" s="32"/>
      <c r="R39" s="32"/>
      <c r="S39" s="32"/>
      <c r="T39" s="32"/>
    </row>
    <row r="40" spans="1:20" ht="27.75" customHeight="1" thickBot="1">
      <c r="A40" s="24"/>
      <c r="B40" s="25">
        <v>1</v>
      </c>
      <c r="C40" s="25">
        <v>1.125</v>
      </c>
      <c r="D40" s="25">
        <v>1.25</v>
      </c>
      <c r="E40" s="25">
        <v>1.375</v>
      </c>
      <c r="F40" s="25">
        <v>1.25</v>
      </c>
      <c r="G40" s="25">
        <v>1.125</v>
      </c>
      <c r="H40" s="25">
        <v>1.125</v>
      </c>
      <c r="I40" s="25">
        <v>1.25</v>
      </c>
      <c r="J40" s="25">
        <v>1.1875</v>
      </c>
      <c r="K40" s="26"/>
      <c r="L40" s="26"/>
      <c r="M40" s="26"/>
      <c r="N40" s="26"/>
      <c r="O40" s="26"/>
      <c r="P40" s="33"/>
      <c r="Q40" s="33"/>
      <c r="R40" s="33"/>
      <c r="S40" s="33"/>
      <c r="T40" s="33"/>
    </row>
    <row r="41" spans="1:20" ht="27.75" customHeight="1">
      <c r="A41" s="22" t="s">
        <v>50</v>
      </c>
      <c r="B41" s="23">
        <v>0.9375</v>
      </c>
      <c r="C41" s="23">
        <v>1.25</v>
      </c>
      <c r="D41" s="23">
        <v>1.25</v>
      </c>
      <c r="E41" s="23">
        <v>1.25</v>
      </c>
      <c r="F41" s="23">
        <v>1.25</v>
      </c>
      <c r="G41" s="23">
        <v>1.375</v>
      </c>
      <c r="H41" s="23">
        <v>1.25</v>
      </c>
      <c r="I41" s="23">
        <v>1.375</v>
      </c>
      <c r="J41" s="23">
        <v>1.375</v>
      </c>
      <c r="K41" s="5">
        <f>IF(ISBLANK(A41),"",AVERAGE(B41:D42,F41:F42,H41:J42))</f>
        <v>1.2008928571428572</v>
      </c>
      <c r="L41" s="23">
        <v>1.125</v>
      </c>
      <c r="M41" s="5">
        <f>L41-1/4</f>
        <v>0.875</v>
      </c>
      <c r="N41" s="5">
        <f>L41+1/4</f>
        <v>1.375</v>
      </c>
      <c r="O41" s="5">
        <f>L41*0.5</f>
        <v>0.5625</v>
      </c>
      <c r="P41" s="32" t="s">
        <v>74</v>
      </c>
      <c r="Q41" s="32"/>
      <c r="R41" s="32"/>
      <c r="S41" s="32"/>
      <c r="T41" s="32"/>
    </row>
    <row r="42" spans="1:20" ht="27.75" customHeight="1" thickBot="1">
      <c r="A42" s="24"/>
      <c r="B42" s="25">
        <v>1</v>
      </c>
      <c r="C42" s="25">
        <v>1</v>
      </c>
      <c r="D42" s="25">
        <v>1.1875</v>
      </c>
      <c r="E42" s="25">
        <v>1.1875</v>
      </c>
      <c r="F42" s="25">
        <v>1.25</v>
      </c>
      <c r="G42" s="25">
        <v>1.1875</v>
      </c>
      <c r="H42" s="25">
        <v>1.25</v>
      </c>
      <c r="I42" s="25">
        <v>1.25</v>
      </c>
      <c r="J42" s="25">
        <v>1.1875</v>
      </c>
      <c r="K42" s="26"/>
      <c r="L42" s="26"/>
      <c r="M42" s="26"/>
      <c r="N42" s="26"/>
      <c r="O42" s="26"/>
      <c r="P42" s="33"/>
      <c r="Q42" s="33"/>
      <c r="R42" s="33"/>
      <c r="S42" s="33"/>
      <c r="T42" s="33"/>
    </row>
    <row r="43" spans="1:20" ht="27.75" customHeight="1">
      <c r="A43" s="22" t="s">
        <v>51</v>
      </c>
      <c r="B43" s="23">
        <v>1.0625</v>
      </c>
      <c r="C43" s="23">
        <v>1.5</v>
      </c>
      <c r="D43" s="23">
        <v>1.375</v>
      </c>
      <c r="E43" s="23">
        <v>1.375</v>
      </c>
      <c r="F43" s="23">
        <v>1.125</v>
      </c>
      <c r="G43" s="23">
        <v>0.625</v>
      </c>
      <c r="H43" s="23">
        <v>1.0625</v>
      </c>
      <c r="I43" s="23">
        <v>1.0625</v>
      </c>
      <c r="J43" s="23">
        <v>1.1875</v>
      </c>
      <c r="K43" s="21">
        <f>IF(ISBLANK(A43),"",AVERAGE(B43:D44,F43:F44,H43:J44))</f>
        <v>1.2544642857142858</v>
      </c>
      <c r="L43" s="23">
        <v>1.25</v>
      </c>
      <c r="M43" s="5">
        <f>L43-1/4</f>
        <v>1</v>
      </c>
      <c r="N43" s="5">
        <f>L43+1/4</f>
        <v>1.5</v>
      </c>
      <c r="O43" s="5">
        <f>L43*0.5</f>
        <v>0.625</v>
      </c>
      <c r="P43" s="32" t="s">
        <v>74</v>
      </c>
      <c r="Q43" s="32"/>
      <c r="R43" s="32"/>
      <c r="S43" s="32"/>
      <c r="T43" s="32"/>
    </row>
    <row r="44" spans="1:20" ht="27.75" customHeight="1" thickBot="1">
      <c r="A44" s="24"/>
      <c r="B44" s="25">
        <v>1.25</v>
      </c>
      <c r="C44" s="25">
        <v>1.375</v>
      </c>
      <c r="D44" s="25">
        <v>1.375</v>
      </c>
      <c r="E44" s="25">
        <v>1.5</v>
      </c>
      <c r="F44" s="25">
        <v>1.5</v>
      </c>
      <c r="G44" s="25">
        <v>0.5</v>
      </c>
      <c r="H44" s="25">
        <v>1.0625</v>
      </c>
      <c r="I44" s="25">
        <v>1.25</v>
      </c>
      <c r="J44" s="25">
        <v>1.375</v>
      </c>
      <c r="K44" s="26"/>
      <c r="L44" s="26"/>
      <c r="M44" s="26"/>
      <c r="N44" s="26"/>
      <c r="O44" s="26"/>
      <c r="P44" s="33"/>
      <c r="Q44" s="33"/>
      <c r="R44" s="33"/>
      <c r="S44" s="33"/>
      <c r="T44" s="33"/>
    </row>
    <row r="45" spans="1:20" ht="27.75" customHeight="1">
      <c r="A45" s="22" t="s">
        <v>52</v>
      </c>
      <c r="B45" s="23">
        <v>1.0625</v>
      </c>
      <c r="C45" s="23">
        <v>1.0625</v>
      </c>
      <c r="D45" s="23">
        <v>1.375</v>
      </c>
      <c r="E45" s="23">
        <v>1.25</v>
      </c>
      <c r="F45" s="23">
        <v>1.0625</v>
      </c>
      <c r="G45" s="23">
        <v>1.375</v>
      </c>
      <c r="H45" s="23">
        <v>1.0625</v>
      </c>
      <c r="I45" s="23">
        <v>1</v>
      </c>
      <c r="J45" s="23">
        <v>1</v>
      </c>
      <c r="K45" s="21">
        <f>IF(ISBLANK(A45),"",AVERAGE(B45:D46,F45:F46,H45:J46))</f>
        <v>1.0892857142857142</v>
      </c>
      <c r="L45" s="23">
        <v>1.125</v>
      </c>
      <c r="M45" s="5">
        <f>L45-1/4</f>
        <v>0.875</v>
      </c>
      <c r="N45" s="5">
        <f>L45+1/4</f>
        <v>1.375</v>
      </c>
      <c r="O45" s="5">
        <f>L45*0.5</f>
        <v>0.5625</v>
      </c>
      <c r="P45" s="32" t="s">
        <v>74</v>
      </c>
      <c r="Q45" s="32"/>
      <c r="R45" s="32"/>
      <c r="S45" s="32"/>
      <c r="T45" s="32"/>
    </row>
    <row r="46" spans="1:20" ht="27.75" customHeight="1" thickBot="1">
      <c r="A46" s="24"/>
      <c r="B46" s="25">
        <v>1.125</v>
      </c>
      <c r="C46" s="25">
        <v>1.1875</v>
      </c>
      <c r="D46" s="25">
        <v>1.0625</v>
      </c>
      <c r="E46" s="25">
        <v>1.125</v>
      </c>
      <c r="F46" s="25">
        <v>1.0625</v>
      </c>
      <c r="G46" s="25">
        <v>1.25</v>
      </c>
      <c r="H46" s="25">
        <v>1.0625</v>
      </c>
      <c r="I46" s="25">
        <v>1.0625</v>
      </c>
      <c r="J46" s="25">
        <v>1.0625</v>
      </c>
      <c r="K46" s="26"/>
      <c r="L46" s="26"/>
      <c r="M46" s="26"/>
      <c r="N46" s="26"/>
      <c r="O46" s="26"/>
      <c r="P46" s="33"/>
      <c r="Q46" s="33"/>
      <c r="R46" s="33"/>
      <c r="S46" s="33"/>
      <c r="T46" s="33"/>
    </row>
    <row r="47" spans="1:20" ht="27.75" customHeight="1">
      <c r="A47" s="22" t="s">
        <v>53</v>
      </c>
      <c r="B47" s="23">
        <v>1.5</v>
      </c>
      <c r="C47" s="23">
        <v>1.3125</v>
      </c>
      <c r="D47" s="23">
        <v>1.5</v>
      </c>
      <c r="E47" s="23">
        <v>1.3125</v>
      </c>
      <c r="F47" s="23">
        <v>1.3125</v>
      </c>
      <c r="G47" s="23">
        <v>1.3125</v>
      </c>
      <c r="H47" s="23">
        <v>1.125</v>
      </c>
      <c r="I47" s="23">
        <v>1.0625</v>
      </c>
      <c r="J47" s="23">
        <v>1.125</v>
      </c>
      <c r="K47" s="21">
        <f>IF(ISBLANK(A47),"",AVERAGE(B47:D48,F47:F48,H47:J48))</f>
        <v>1.2678571428571428</v>
      </c>
      <c r="L47" s="23">
        <v>1.25</v>
      </c>
      <c r="M47" s="5">
        <f>L47-1/4</f>
        <v>1</v>
      </c>
      <c r="N47" s="5">
        <f>L47+1/4</f>
        <v>1.5</v>
      </c>
      <c r="O47" s="5">
        <f>L47*0.5</f>
        <v>0.625</v>
      </c>
      <c r="P47" s="32" t="s">
        <v>74</v>
      </c>
      <c r="Q47" s="32"/>
      <c r="R47" s="32"/>
      <c r="S47" s="32"/>
      <c r="T47" s="32"/>
    </row>
    <row r="48" spans="1:20" ht="27.75" customHeight="1" thickBot="1">
      <c r="A48" s="24"/>
      <c r="B48" s="25">
        <v>1.375</v>
      </c>
      <c r="C48" s="25">
        <v>1.25</v>
      </c>
      <c r="D48" s="25">
        <v>1.375</v>
      </c>
      <c r="E48" s="25">
        <v>1.375</v>
      </c>
      <c r="F48" s="25">
        <v>1.375</v>
      </c>
      <c r="G48" s="25">
        <v>1.25</v>
      </c>
      <c r="H48" s="25">
        <v>1.1875</v>
      </c>
      <c r="I48" s="25">
        <v>1.125</v>
      </c>
      <c r="J48" s="25">
        <v>1.125</v>
      </c>
      <c r="K48" s="26"/>
      <c r="L48" s="26"/>
      <c r="M48" s="26"/>
      <c r="N48" s="26"/>
      <c r="O48" s="26"/>
      <c r="P48" s="33"/>
      <c r="Q48" s="33"/>
      <c r="R48" s="33"/>
      <c r="S48" s="33"/>
      <c r="T48" s="33"/>
    </row>
    <row r="49" spans="1:20" ht="27.75" customHeight="1">
      <c r="A49" s="22" t="s">
        <v>54</v>
      </c>
      <c r="B49" s="23">
        <v>1.1875</v>
      </c>
      <c r="C49" s="23">
        <v>1.375</v>
      </c>
      <c r="D49" s="23">
        <v>1</v>
      </c>
      <c r="E49" s="23">
        <v>1.125</v>
      </c>
      <c r="F49" s="23">
        <v>1.1875</v>
      </c>
      <c r="G49" s="23">
        <v>1.1875</v>
      </c>
      <c r="H49" s="23">
        <v>1.125</v>
      </c>
      <c r="I49" s="23">
        <v>1.5</v>
      </c>
      <c r="J49" s="23">
        <v>1.5</v>
      </c>
      <c r="K49" s="21">
        <f>IF(ISBLANK(A49),"",AVERAGE(B49:D50,F49:F50,H49:J50))</f>
        <v>1.2678571428571428</v>
      </c>
      <c r="L49" s="23">
        <v>1.25</v>
      </c>
      <c r="M49" s="5">
        <f>L49-1/4</f>
        <v>1</v>
      </c>
      <c r="N49" s="5">
        <f>L49+1/4</f>
        <v>1.5</v>
      </c>
      <c r="O49" s="5">
        <f>L49*0.5</f>
        <v>0.625</v>
      </c>
      <c r="P49" s="32" t="s">
        <v>74</v>
      </c>
      <c r="Q49" s="32"/>
      <c r="R49" s="32"/>
      <c r="S49" s="32"/>
      <c r="T49" s="32"/>
    </row>
    <row r="50" spans="1:20" ht="27.75" customHeight="1" thickBot="1">
      <c r="A50" s="24"/>
      <c r="B50" s="25">
        <v>1.1875</v>
      </c>
      <c r="C50" s="25">
        <v>1.25</v>
      </c>
      <c r="D50" s="25">
        <v>1.0625</v>
      </c>
      <c r="E50" s="25">
        <v>1.125</v>
      </c>
      <c r="F50" s="25">
        <v>1.1875</v>
      </c>
      <c r="G50" s="25">
        <v>1</v>
      </c>
      <c r="H50" s="25">
        <v>1.1875</v>
      </c>
      <c r="I50" s="25">
        <v>1.5</v>
      </c>
      <c r="J50" s="25">
        <v>1.5</v>
      </c>
      <c r="K50" s="26"/>
      <c r="L50" s="26"/>
      <c r="M50" s="26"/>
      <c r="N50" s="26"/>
      <c r="O50" s="26"/>
      <c r="P50" s="33"/>
      <c r="Q50" s="33"/>
      <c r="R50" s="33"/>
      <c r="S50" s="33"/>
      <c r="T50" s="33"/>
    </row>
    <row r="51" spans="1:20" ht="27.75" customHeight="1">
      <c r="A51" s="22" t="s">
        <v>55</v>
      </c>
      <c r="B51" s="23">
        <v>1.5</v>
      </c>
      <c r="C51" s="23">
        <v>1</v>
      </c>
      <c r="D51" s="23">
        <v>1.5</v>
      </c>
      <c r="E51" s="23">
        <v>1.375</v>
      </c>
      <c r="F51" s="23">
        <v>1.4375</v>
      </c>
      <c r="G51" s="23">
        <v>1.1875</v>
      </c>
      <c r="H51" s="23">
        <v>1.5</v>
      </c>
      <c r="I51" s="23">
        <v>1.5</v>
      </c>
      <c r="J51" s="23">
        <v>1.5</v>
      </c>
      <c r="K51" s="5">
        <f>IF(ISBLANK(A51),"",AVERAGE(B51:D52,F51:F52,H51:J52))</f>
        <v>1.375</v>
      </c>
      <c r="L51" s="23">
        <v>1.25</v>
      </c>
      <c r="M51" s="5">
        <f>L51-1/4</f>
        <v>1</v>
      </c>
      <c r="N51" s="5">
        <f>L51+1/4</f>
        <v>1.5</v>
      </c>
      <c r="O51" s="5">
        <f>L51*0.5</f>
        <v>0.625</v>
      </c>
      <c r="P51" s="32" t="s">
        <v>74</v>
      </c>
      <c r="Q51" s="32"/>
      <c r="R51" s="32"/>
      <c r="S51" s="32"/>
      <c r="T51" s="32"/>
    </row>
    <row r="52" spans="1:20" ht="27.75" customHeight="1" thickBot="1">
      <c r="A52" s="24"/>
      <c r="B52" s="25">
        <v>1.0625</v>
      </c>
      <c r="C52" s="25">
        <v>1.0625</v>
      </c>
      <c r="D52" s="25">
        <v>1.5</v>
      </c>
      <c r="E52" s="25">
        <v>1.25</v>
      </c>
      <c r="F52" s="25">
        <v>1.1875</v>
      </c>
      <c r="G52" s="25">
        <v>1.5</v>
      </c>
      <c r="H52" s="25">
        <v>1.5</v>
      </c>
      <c r="I52" s="25">
        <v>1.5</v>
      </c>
      <c r="J52" s="25">
        <v>1.5</v>
      </c>
      <c r="K52" s="26"/>
      <c r="L52" s="26"/>
      <c r="M52" s="26"/>
      <c r="N52" s="26"/>
      <c r="O52" s="26"/>
      <c r="P52" s="33"/>
      <c r="Q52" s="33"/>
      <c r="R52" s="33"/>
      <c r="S52" s="33"/>
      <c r="T52" s="33"/>
    </row>
    <row r="53" spans="1:20" ht="27.75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32"/>
      <c r="Q53" s="32"/>
      <c r="R53" s="32"/>
      <c r="S53" s="32"/>
      <c r="T53" s="32"/>
    </row>
    <row r="54" spans="1:20" ht="27.75" customHeight="1" thickBo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26"/>
      <c r="N54" s="26"/>
      <c r="O54" s="26"/>
      <c r="P54" s="33"/>
      <c r="Q54" s="33"/>
      <c r="R54" s="33"/>
      <c r="S54" s="33"/>
      <c r="T54" s="33"/>
    </row>
    <row r="55" spans="1:20" ht="27.75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32"/>
      <c r="Q55" s="32"/>
      <c r="R55" s="32"/>
      <c r="S55" s="32"/>
      <c r="T55" s="32"/>
    </row>
    <row r="56" spans="1:20" ht="27.75" customHeight="1" thickBo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26"/>
      <c r="N56" s="26"/>
      <c r="O56" s="26"/>
      <c r="P56" s="33"/>
      <c r="Q56" s="33"/>
      <c r="R56" s="33"/>
      <c r="S56" s="33"/>
      <c r="T56" s="33"/>
    </row>
    <row r="57" spans="1:20" ht="27.7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32"/>
      <c r="Q57" s="32"/>
      <c r="R57" s="32"/>
      <c r="S57" s="32"/>
      <c r="T57" s="32"/>
    </row>
    <row r="58" spans="1:20" ht="27.75" customHeight="1" thickBo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26"/>
      <c r="N58" s="26"/>
      <c r="O58" s="26"/>
      <c r="P58" s="33"/>
      <c r="Q58" s="33"/>
      <c r="R58" s="33"/>
      <c r="S58" s="33"/>
      <c r="T58" s="33"/>
    </row>
    <row r="59" spans="1:20" ht="27.75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32"/>
      <c r="Q59" s="32"/>
      <c r="R59" s="32"/>
      <c r="S59" s="32"/>
      <c r="T59" s="32"/>
    </row>
    <row r="60" spans="1:20" ht="27.75" customHeight="1" thickBo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26"/>
      <c r="N60" s="26"/>
      <c r="O60" s="26"/>
      <c r="P60" s="33"/>
      <c r="Q60" s="33"/>
      <c r="R60" s="33"/>
      <c r="S60" s="33"/>
      <c r="T60" s="33"/>
    </row>
    <row r="61" spans="1:17" ht="24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6"/>
      <c r="Q61" s="7"/>
    </row>
    <row r="62" ht="24.75" customHeight="1"/>
    <row r="63" ht="24.75" customHeight="1"/>
    <row r="64" spans="15:18" ht="24.75" customHeight="1">
      <c r="O64" t="s">
        <v>33</v>
      </c>
      <c r="P64" s="34" t="s">
        <v>75</v>
      </c>
      <c r="Q64" s="34"/>
      <c r="R64" s="34"/>
    </row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mergeCells count="25">
    <mergeCell ref="P64:R64"/>
    <mergeCell ref="A5:Q5"/>
    <mergeCell ref="A4:Q4"/>
    <mergeCell ref="P18:R18"/>
    <mergeCell ref="P35:T36"/>
    <mergeCell ref="P59:T60"/>
    <mergeCell ref="P19:T20"/>
    <mergeCell ref="P21:T22"/>
    <mergeCell ref="P23:T24"/>
    <mergeCell ref="P25:T26"/>
    <mergeCell ref="P27:T28"/>
    <mergeCell ref="P29:T30"/>
    <mergeCell ref="P31:T32"/>
    <mergeCell ref="P33:T34"/>
    <mergeCell ref="P37:T38"/>
    <mergeCell ref="P39:T40"/>
    <mergeCell ref="P41:T42"/>
    <mergeCell ref="P43:T44"/>
    <mergeCell ref="P53:T54"/>
    <mergeCell ref="P55:T56"/>
    <mergeCell ref="P57:T58"/>
    <mergeCell ref="P45:T46"/>
    <mergeCell ref="P47:T48"/>
    <mergeCell ref="P49:T50"/>
    <mergeCell ref="P51:T52"/>
  </mergeCells>
  <printOptions horizontalCentered="1" verticalCentered="1"/>
  <pageMargins left="0" right="0" top="0.29" bottom="0" header="0" footer="0"/>
  <pageSetup fitToHeight="2" fitToWidth="1" horizontalDpi="600" verticalDpi="600" orientation="landscape" scale="57" r:id="rId2"/>
  <headerFooter alignWithMargins="0">
    <oddHeader>&amp;C&amp;"Arial,Bold"SUMMIT GEOENGINEERING SERVICES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="75" zoomScaleNormal="75" zoomScaleSheetLayoutView="75" workbookViewId="0" topLeftCell="A1">
      <pane ySplit="17" topLeftCell="BM18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58.7109375" style="0" customWidth="1"/>
    <col min="2" max="13" width="7.140625" style="0" customWidth="1"/>
  </cols>
  <sheetData>
    <row r="1" spans="1:2" ht="22.5" customHeight="1">
      <c r="A1" s="8" t="s">
        <v>76</v>
      </c>
      <c r="B1" s="8" t="s">
        <v>13</v>
      </c>
    </row>
    <row r="2" spans="1:4" ht="22.5" customHeight="1">
      <c r="A2" s="8" t="s">
        <v>35</v>
      </c>
      <c r="B2" s="18" t="s">
        <v>29</v>
      </c>
      <c r="D2" s="53">
        <v>39822</v>
      </c>
    </row>
    <row r="3" spans="1:5" ht="21.75" customHeight="1">
      <c r="A3" s="8" t="s">
        <v>36</v>
      </c>
      <c r="B3" s="18" t="s">
        <v>30</v>
      </c>
      <c r="E3" t="s">
        <v>38</v>
      </c>
    </row>
    <row r="5" spans="1:14" ht="1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">
      <c r="A6" s="35" t="s">
        <v>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15" ht="12.75">
      <c r="A15" s="18" t="s">
        <v>24</v>
      </c>
    </row>
    <row r="16" spans="2:13" ht="12.75">
      <c r="B16" s="2" t="s">
        <v>4</v>
      </c>
      <c r="C16" s="2" t="s">
        <v>4</v>
      </c>
      <c r="D16" s="2" t="s">
        <v>4</v>
      </c>
      <c r="E16" s="2" t="s">
        <v>4</v>
      </c>
      <c r="F16" s="4" t="s">
        <v>5</v>
      </c>
      <c r="G16" s="2" t="s">
        <v>4</v>
      </c>
      <c r="H16" s="4" t="s">
        <v>7</v>
      </c>
      <c r="I16" s="4" t="s">
        <v>6</v>
      </c>
      <c r="J16" s="4" t="s">
        <v>5</v>
      </c>
      <c r="K16" s="4" t="s">
        <v>6</v>
      </c>
      <c r="L16" s="4" t="s">
        <v>5</v>
      </c>
      <c r="M16" s="4" t="s">
        <v>6</v>
      </c>
    </row>
    <row r="17" spans="1:19" ht="12.75">
      <c r="A17" s="9" t="s">
        <v>14</v>
      </c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 t="s">
        <v>1</v>
      </c>
      <c r="L17" s="1" t="s">
        <v>2</v>
      </c>
      <c r="M17" s="1" t="s">
        <v>3</v>
      </c>
      <c r="N17" s="1" t="s">
        <v>9</v>
      </c>
      <c r="O17" s="1" t="s">
        <v>10</v>
      </c>
      <c r="P17" s="1" t="s">
        <v>31</v>
      </c>
      <c r="Q17" s="1" t="s">
        <v>32</v>
      </c>
      <c r="R17" s="1" t="s">
        <v>34</v>
      </c>
      <c r="S17" s="1" t="s">
        <v>25</v>
      </c>
    </row>
    <row r="18" spans="1:21" ht="25.5" customHeight="1">
      <c r="A18" s="13" t="s">
        <v>77</v>
      </c>
      <c r="B18" s="5">
        <v>1.8125</v>
      </c>
      <c r="C18" s="5">
        <v>1.625</v>
      </c>
      <c r="D18" s="5">
        <v>1.875</v>
      </c>
      <c r="E18" s="5">
        <v>1.625</v>
      </c>
      <c r="F18" s="5">
        <v>1.5625</v>
      </c>
      <c r="G18" s="5">
        <v>0.9375</v>
      </c>
      <c r="H18" s="5">
        <v>1.5625</v>
      </c>
      <c r="I18" s="5">
        <v>1.5625</v>
      </c>
      <c r="J18" s="5">
        <v>1.75</v>
      </c>
      <c r="K18" s="5">
        <v>0.8125</v>
      </c>
      <c r="L18" s="5">
        <v>1.6875</v>
      </c>
      <c r="M18" s="5">
        <v>1.125</v>
      </c>
      <c r="N18" s="21">
        <f>AVERAGE(B18:D19,F18:F19,H18:J19,L18:L19)</f>
        <v>1.63671875</v>
      </c>
      <c r="O18" s="5">
        <v>1.3125</v>
      </c>
      <c r="P18" s="5">
        <f>O18-1/4</f>
        <v>1.0625</v>
      </c>
      <c r="Q18" s="5">
        <f>O18+1/4</f>
        <v>1.5625</v>
      </c>
      <c r="R18" s="21">
        <f>O18*0.5</f>
        <v>0.65625</v>
      </c>
      <c r="S18" s="38" t="s">
        <v>74</v>
      </c>
      <c r="T18" s="39"/>
      <c r="U18" s="40"/>
    </row>
    <row r="19" spans="1:21" ht="25.5" customHeight="1" thickBot="1">
      <c r="A19" s="24"/>
      <c r="B19" s="25">
        <v>1.8125</v>
      </c>
      <c r="C19" s="25">
        <v>1.4375</v>
      </c>
      <c r="D19" s="25">
        <v>1.8125</v>
      </c>
      <c r="E19" s="25">
        <v>1.6875</v>
      </c>
      <c r="F19" s="25">
        <v>1.6875</v>
      </c>
      <c r="G19" s="25">
        <v>1.125</v>
      </c>
      <c r="H19" s="25">
        <v>1.375</v>
      </c>
      <c r="I19" s="25">
        <v>1.4375</v>
      </c>
      <c r="J19" s="25">
        <v>1.625</v>
      </c>
      <c r="K19" s="25">
        <v>1</v>
      </c>
      <c r="L19" s="25">
        <v>1.5625</v>
      </c>
      <c r="M19" s="25">
        <v>1.125</v>
      </c>
      <c r="N19" s="28"/>
      <c r="O19" s="24"/>
      <c r="P19" s="24"/>
      <c r="Q19" s="24"/>
      <c r="R19" s="24"/>
      <c r="S19" s="41"/>
      <c r="T19" s="42"/>
      <c r="U19" s="43"/>
    </row>
    <row r="20" spans="1:21" ht="25.5" customHeight="1">
      <c r="A20" s="22" t="s">
        <v>56</v>
      </c>
      <c r="B20" s="23">
        <v>1.1875</v>
      </c>
      <c r="C20" s="23">
        <v>1.375</v>
      </c>
      <c r="D20" s="23">
        <v>1.8125</v>
      </c>
      <c r="E20" s="23">
        <v>1</v>
      </c>
      <c r="F20" s="23">
        <v>1.6875</v>
      </c>
      <c r="G20" s="23">
        <v>0.875</v>
      </c>
      <c r="H20" s="23">
        <v>1.1875</v>
      </c>
      <c r="I20" s="23">
        <v>1.6875</v>
      </c>
      <c r="J20" s="23">
        <v>1.375</v>
      </c>
      <c r="K20" s="23">
        <v>1.1875</v>
      </c>
      <c r="L20" s="23">
        <v>1.1875</v>
      </c>
      <c r="M20" s="23">
        <v>1.375</v>
      </c>
      <c r="N20" s="21">
        <f>AVERAGE(B20:D21,F20:F21,H20:J21,L20:L21)</f>
        <v>1.48828125</v>
      </c>
      <c r="O20" s="23">
        <v>1.4375</v>
      </c>
      <c r="P20" s="5">
        <f>O20-1/4</f>
        <v>1.1875</v>
      </c>
      <c r="Q20" s="5">
        <f>O20+1/4</f>
        <v>1.6875</v>
      </c>
      <c r="R20" s="21">
        <f>O20*0.5</f>
        <v>0.71875</v>
      </c>
      <c r="S20" s="38" t="s">
        <v>74</v>
      </c>
      <c r="T20" s="39"/>
      <c r="U20" s="40"/>
    </row>
    <row r="21" spans="1:21" ht="25.5" customHeight="1" thickBot="1">
      <c r="A21" s="24"/>
      <c r="B21" s="25">
        <v>1.5</v>
      </c>
      <c r="C21" s="25">
        <v>1.5</v>
      </c>
      <c r="D21" s="25">
        <v>1.6875</v>
      </c>
      <c r="E21" s="25">
        <v>1.6875</v>
      </c>
      <c r="F21" s="25">
        <v>1.6875</v>
      </c>
      <c r="G21" s="25">
        <v>0.875</v>
      </c>
      <c r="H21" s="25">
        <v>1.1875</v>
      </c>
      <c r="I21" s="25">
        <v>1.6875</v>
      </c>
      <c r="J21" s="25">
        <v>1.375</v>
      </c>
      <c r="K21" s="25">
        <v>1.125</v>
      </c>
      <c r="L21" s="25">
        <v>1.6875</v>
      </c>
      <c r="M21" s="25">
        <v>1</v>
      </c>
      <c r="N21" s="28"/>
      <c r="O21" s="24"/>
      <c r="P21" s="24"/>
      <c r="Q21" s="24"/>
      <c r="R21" s="24"/>
      <c r="S21" s="41"/>
      <c r="T21" s="42"/>
      <c r="U21" s="43"/>
    </row>
    <row r="22" spans="1:21" ht="25.5" customHeight="1">
      <c r="A22" s="22" t="s">
        <v>57</v>
      </c>
      <c r="B22" s="23">
        <v>1.25</v>
      </c>
      <c r="C22" s="23">
        <v>1.5625</v>
      </c>
      <c r="D22" s="55">
        <v>0.9375</v>
      </c>
      <c r="E22" s="23">
        <v>1.6875</v>
      </c>
      <c r="F22" s="23">
        <v>1.6875</v>
      </c>
      <c r="G22" s="23">
        <v>1</v>
      </c>
      <c r="H22" s="55">
        <v>0.875</v>
      </c>
      <c r="I22" s="23">
        <v>1.6875</v>
      </c>
      <c r="J22" s="23">
        <v>1.3125</v>
      </c>
      <c r="K22" s="23">
        <v>1.5</v>
      </c>
      <c r="L22" s="55">
        <v>0.625</v>
      </c>
      <c r="M22" s="58">
        <v>1.0625</v>
      </c>
      <c r="N22" s="21">
        <f>AVERAGE(B22:D23,F22:F23,H22:J23,L22:L23)</f>
        <v>1.19921875</v>
      </c>
      <c r="O22" s="23">
        <v>1.4375</v>
      </c>
      <c r="P22" s="5">
        <f>O22-1/4</f>
        <v>1.1875</v>
      </c>
      <c r="Q22" s="5">
        <f>O22+1/4</f>
        <v>1.6875</v>
      </c>
      <c r="R22" s="21">
        <f>O22*0.5</f>
        <v>0.71875</v>
      </c>
      <c r="S22" s="59" t="s">
        <v>78</v>
      </c>
      <c r="T22" s="60"/>
      <c r="U22" s="61"/>
    </row>
    <row r="23" spans="1:21" ht="25.5" customHeight="1" thickBot="1">
      <c r="A23" s="24"/>
      <c r="B23" s="25">
        <v>1.3125</v>
      </c>
      <c r="C23" s="25">
        <v>1.25</v>
      </c>
      <c r="D23" s="56">
        <v>0.625</v>
      </c>
      <c r="E23" s="56">
        <v>1.125</v>
      </c>
      <c r="F23" s="25">
        <v>1.6875</v>
      </c>
      <c r="G23" s="25">
        <v>1.5</v>
      </c>
      <c r="H23" s="56">
        <v>0.875</v>
      </c>
      <c r="I23" s="25">
        <v>1.25</v>
      </c>
      <c r="J23" s="25">
        <v>1.5</v>
      </c>
      <c r="K23" s="25">
        <v>1.5</v>
      </c>
      <c r="L23" s="56">
        <v>0.75</v>
      </c>
      <c r="M23" s="57">
        <v>0.75</v>
      </c>
      <c r="N23" s="28"/>
      <c r="O23" s="24"/>
      <c r="P23" s="24"/>
      <c r="Q23" s="24"/>
      <c r="R23" s="24"/>
      <c r="S23" s="62"/>
      <c r="T23" s="63"/>
      <c r="U23" s="64"/>
    </row>
    <row r="24" spans="1:21" ht="25.5" customHeight="1">
      <c r="A24" s="22" t="s">
        <v>58</v>
      </c>
      <c r="B24" s="55">
        <v>1.25</v>
      </c>
      <c r="C24" s="23">
        <v>1.5625</v>
      </c>
      <c r="D24" s="23">
        <v>1.625</v>
      </c>
      <c r="E24" s="23">
        <v>1.375</v>
      </c>
      <c r="F24" s="23">
        <v>1.75</v>
      </c>
      <c r="G24" s="23">
        <v>0.875</v>
      </c>
      <c r="H24" s="23">
        <v>1.4375</v>
      </c>
      <c r="I24" s="23">
        <v>1.5</v>
      </c>
      <c r="J24" s="23">
        <v>1.8125</v>
      </c>
      <c r="K24" s="23">
        <v>1.8125</v>
      </c>
      <c r="L24" s="55">
        <v>0.625</v>
      </c>
      <c r="M24" s="55">
        <v>0.625</v>
      </c>
      <c r="N24" s="21">
        <f>AVERAGE(B24:D25,F24:F25,H24:J25,L24:L25)</f>
        <v>1.38671875</v>
      </c>
      <c r="O24" s="23">
        <v>1.5625</v>
      </c>
      <c r="P24" s="5">
        <f>O24-1/4</f>
        <v>1.3125</v>
      </c>
      <c r="Q24" s="5">
        <f>O24+1/4</f>
        <v>1.8125</v>
      </c>
      <c r="R24" s="21">
        <f>O24*0.5</f>
        <v>0.78125</v>
      </c>
      <c r="S24" s="59" t="s">
        <v>78</v>
      </c>
      <c r="T24" s="60"/>
      <c r="U24" s="61"/>
    </row>
    <row r="25" spans="1:21" ht="25.5" customHeight="1" thickBot="1">
      <c r="A25" s="24"/>
      <c r="B25" s="25">
        <v>1.625</v>
      </c>
      <c r="C25" s="25">
        <v>1.5</v>
      </c>
      <c r="D25" s="25">
        <v>1.375</v>
      </c>
      <c r="E25" s="25">
        <v>1.1875</v>
      </c>
      <c r="F25" s="56">
        <v>1.1875</v>
      </c>
      <c r="G25" s="25">
        <v>1.8125</v>
      </c>
      <c r="H25" s="56">
        <v>1.1875</v>
      </c>
      <c r="I25" s="56">
        <v>1.1875</v>
      </c>
      <c r="J25" s="25">
        <v>1.8125</v>
      </c>
      <c r="K25" s="25">
        <v>1.8125</v>
      </c>
      <c r="L25" s="56">
        <v>0.75</v>
      </c>
      <c r="M25" s="25">
        <v>0.75</v>
      </c>
      <c r="N25" s="28"/>
      <c r="O25" s="24"/>
      <c r="P25" s="24"/>
      <c r="Q25" s="24"/>
      <c r="R25" s="24"/>
      <c r="S25" s="62"/>
      <c r="T25" s="63"/>
      <c r="U25" s="64"/>
    </row>
    <row r="26" spans="1:21" ht="25.5" customHeight="1">
      <c r="A26" s="22" t="s">
        <v>79</v>
      </c>
      <c r="B26" s="23">
        <v>1.3125</v>
      </c>
      <c r="C26" s="23">
        <v>1.8125</v>
      </c>
      <c r="D26" s="23">
        <v>1.4375</v>
      </c>
      <c r="E26" s="23">
        <v>1.125</v>
      </c>
      <c r="F26" s="23">
        <v>1.8125</v>
      </c>
      <c r="G26" s="23">
        <v>1.625</v>
      </c>
      <c r="H26" s="23">
        <v>1.8125</v>
      </c>
      <c r="I26" s="23">
        <v>1.8125</v>
      </c>
      <c r="J26" s="23">
        <v>1.8125</v>
      </c>
      <c r="K26" s="23">
        <v>1.375</v>
      </c>
      <c r="L26" s="23">
        <v>1.8125</v>
      </c>
      <c r="M26" s="23">
        <v>1.375</v>
      </c>
      <c r="N26" s="21">
        <f>AVERAGE(B26:D27,F26:F27,H26:J27,L26:L27)</f>
        <v>1.69921875</v>
      </c>
      <c r="O26" s="23">
        <v>1.3125</v>
      </c>
      <c r="P26" s="5">
        <f>O26-1/4</f>
        <v>1.0625</v>
      </c>
      <c r="Q26" s="5">
        <f>O26+1/4</f>
        <v>1.5625</v>
      </c>
      <c r="R26" s="21">
        <f>O26*0.5</f>
        <v>0.65625</v>
      </c>
      <c r="S26" s="38" t="s">
        <v>74</v>
      </c>
      <c r="T26" s="39"/>
      <c r="U26" s="40"/>
    </row>
    <row r="27" spans="1:21" ht="25.5" customHeight="1" thickBot="1">
      <c r="A27" s="24"/>
      <c r="B27" s="25">
        <v>1.3125</v>
      </c>
      <c r="C27" s="25">
        <v>1.8125</v>
      </c>
      <c r="D27" s="25">
        <v>1.375</v>
      </c>
      <c r="E27" s="25">
        <v>1</v>
      </c>
      <c r="F27" s="25">
        <v>1.8125</v>
      </c>
      <c r="G27" s="25">
        <v>1.625</v>
      </c>
      <c r="H27" s="25">
        <v>1.8125</v>
      </c>
      <c r="I27" s="25">
        <v>1.8125</v>
      </c>
      <c r="J27" s="25">
        <v>1.8125</v>
      </c>
      <c r="K27" s="25">
        <v>1.5625</v>
      </c>
      <c r="L27" s="25">
        <v>1.8125</v>
      </c>
      <c r="M27" s="25">
        <v>1.25</v>
      </c>
      <c r="N27" s="28"/>
      <c r="O27" s="24"/>
      <c r="P27" s="24"/>
      <c r="Q27" s="24"/>
      <c r="R27" s="24"/>
      <c r="S27" s="41"/>
      <c r="T27" s="42"/>
      <c r="U27" s="43"/>
    </row>
    <row r="28" spans="1:21" ht="25.5" customHeight="1">
      <c r="A28" s="22" t="s">
        <v>59</v>
      </c>
      <c r="B28" s="23">
        <v>1.625</v>
      </c>
      <c r="C28" s="23">
        <v>1.625</v>
      </c>
      <c r="D28" s="23">
        <v>1.625</v>
      </c>
      <c r="E28" s="23">
        <v>1.625</v>
      </c>
      <c r="F28" s="23">
        <v>1.625</v>
      </c>
      <c r="G28" s="23">
        <v>1.625</v>
      </c>
      <c r="H28" s="23">
        <v>1.625</v>
      </c>
      <c r="I28" s="23">
        <v>1.25</v>
      </c>
      <c r="J28" s="23">
        <v>1.625</v>
      </c>
      <c r="K28" s="23">
        <v>1.625</v>
      </c>
      <c r="L28" s="23">
        <v>1.3125</v>
      </c>
      <c r="M28" s="23">
        <v>1.625</v>
      </c>
      <c r="N28" s="21">
        <f>AVERAGE(B28:D29,F28:F29,H28:J29,L28:L29)</f>
        <v>1.53515625</v>
      </c>
      <c r="O28" s="31">
        <v>1.375</v>
      </c>
      <c r="P28" s="5">
        <f>O28-1/4</f>
        <v>1.125</v>
      </c>
      <c r="Q28" s="5">
        <f>O28+1/4</f>
        <v>1.625</v>
      </c>
      <c r="R28" s="21">
        <f>O28*0.5</f>
        <v>0.6875</v>
      </c>
      <c r="S28" s="38" t="s">
        <v>74</v>
      </c>
      <c r="T28" s="39"/>
      <c r="U28" s="40"/>
    </row>
    <row r="29" spans="1:21" ht="25.5" customHeight="1" thickBot="1">
      <c r="A29" s="24"/>
      <c r="B29" s="25">
        <v>1.625</v>
      </c>
      <c r="C29" s="25">
        <v>1.625</v>
      </c>
      <c r="D29" s="25">
        <v>1.625</v>
      </c>
      <c r="E29" s="25">
        <v>1.625</v>
      </c>
      <c r="F29" s="25">
        <v>1.625</v>
      </c>
      <c r="G29" s="25">
        <v>1.625</v>
      </c>
      <c r="H29" s="25">
        <v>1.625</v>
      </c>
      <c r="I29" s="25">
        <v>1.25</v>
      </c>
      <c r="J29" s="25">
        <v>1.625</v>
      </c>
      <c r="K29" s="25">
        <v>1.625</v>
      </c>
      <c r="L29" s="25">
        <v>1.25</v>
      </c>
      <c r="M29" s="25">
        <v>1.4375</v>
      </c>
      <c r="N29" s="28"/>
      <c r="O29" s="24"/>
      <c r="P29" s="24"/>
      <c r="Q29" s="24"/>
      <c r="R29" s="24"/>
      <c r="S29" s="41"/>
      <c r="T29" s="42"/>
      <c r="U29" s="43"/>
    </row>
    <row r="30" spans="1:21" ht="25.5" customHeight="1">
      <c r="A30" s="22" t="s">
        <v>60</v>
      </c>
      <c r="B30" s="23">
        <v>1.3125</v>
      </c>
      <c r="C30" s="23">
        <v>1.8125</v>
      </c>
      <c r="D30" s="23">
        <v>1.8125</v>
      </c>
      <c r="E30" s="23">
        <v>0.875</v>
      </c>
      <c r="F30" s="23">
        <v>1.8125</v>
      </c>
      <c r="G30" s="23">
        <v>1.3125</v>
      </c>
      <c r="H30" s="23">
        <v>1.8125</v>
      </c>
      <c r="I30" s="23">
        <v>1.8125</v>
      </c>
      <c r="J30" s="23">
        <v>1.8125</v>
      </c>
      <c r="K30" s="23">
        <v>1.125</v>
      </c>
      <c r="L30" s="23">
        <v>1.8125</v>
      </c>
      <c r="M30" s="23">
        <v>1.3125</v>
      </c>
      <c r="N30" s="21">
        <f>AVERAGE(B30:D31,F30:F31,H30:J31,L30:L31)</f>
        <v>1.78125</v>
      </c>
      <c r="O30" s="23">
        <v>1.5625</v>
      </c>
      <c r="P30" s="5">
        <f>O30-1/4</f>
        <v>1.3125</v>
      </c>
      <c r="Q30" s="5">
        <f>O30+1/4</f>
        <v>1.8125</v>
      </c>
      <c r="R30" s="21">
        <f>O30*0.5</f>
        <v>0.78125</v>
      </c>
      <c r="S30" s="38" t="s">
        <v>74</v>
      </c>
      <c r="T30" s="39"/>
      <c r="U30" s="40"/>
    </row>
    <row r="31" spans="1:21" ht="25.5" customHeight="1" thickBot="1">
      <c r="A31" s="24"/>
      <c r="B31" s="25">
        <v>1.8125</v>
      </c>
      <c r="C31" s="25">
        <v>1.8125</v>
      </c>
      <c r="D31" s="25">
        <v>1.8125</v>
      </c>
      <c r="E31" s="25">
        <v>0.875</v>
      </c>
      <c r="F31" s="25">
        <v>1.8125</v>
      </c>
      <c r="G31" s="25">
        <v>1.125</v>
      </c>
      <c r="H31" s="25">
        <v>1.8125</v>
      </c>
      <c r="I31" s="25">
        <v>1.8125</v>
      </c>
      <c r="J31" s="25">
        <v>1.8125</v>
      </c>
      <c r="K31" s="25">
        <v>1</v>
      </c>
      <c r="L31" s="25">
        <v>1.8125</v>
      </c>
      <c r="M31" s="25">
        <v>1.1875</v>
      </c>
      <c r="N31" s="28"/>
      <c r="O31" s="24"/>
      <c r="P31" s="24"/>
      <c r="Q31" s="24"/>
      <c r="R31" s="24"/>
      <c r="S31" s="41"/>
      <c r="T31" s="42"/>
      <c r="U31" s="43"/>
    </row>
    <row r="32" spans="1:21" ht="25.5" customHeight="1">
      <c r="A32" s="22" t="s">
        <v>80</v>
      </c>
      <c r="B32" s="23">
        <v>1.375</v>
      </c>
      <c r="C32" s="23">
        <v>1.8125</v>
      </c>
      <c r="D32" s="23">
        <v>1.5</v>
      </c>
      <c r="E32" s="23">
        <v>0.8125</v>
      </c>
      <c r="F32" s="23">
        <v>1.5</v>
      </c>
      <c r="G32" s="55">
        <v>0.625</v>
      </c>
      <c r="H32" s="23">
        <v>1.8125</v>
      </c>
      <c r="I32" s="23">
        <v>1.8125</v>
      </c>
      <c r="J32" s="23">
        <v>1.5625</v>
      </c>
      <c r="K32" s="23">
        <v>0.8125</v>
      </c>
      <c r="L32" s="23">
        <v>1.3125</v>
      </c>
      <c r="M32" s="58">
        <v>0.8125</v>
      </c>
      <c r="N32" s="21">
        <f>AVERAGE(B32:D33,F32:F33,H32:J33,L32:L33)</f>
        <v>1.61328125</v>
      </c>
      <c r="O32" s="23">
        <v>1.25</v>
      </c>
      <c r="P32" s="5">
        <f>O32-1/4</f>
        <v>1</v>
      </c>
      <c r="Q32" s="5">
        <f>O32+1/4</f>
        <v>1.5</v>
      </c>
      <c r="R32" s="21">
        <f>O32*0.5</f>
        <v>0.625</v>
      </c>
      <c r="S32" s="38" t="s">
        <v>78</v>
      </c>
      <c r="T32" s="39"/>
      <c r="U32" s="40"/>
    </row>
    <row r="33" spans="1:21" ht="25.5" customHeight="1" thickBot="1">
      <c r="A33" s="24"/>
      <c r="B33" s="25">
        <v>1.5</v>
      </c>
      <c r="C33" s="25">
        <v>1.8125</v>
      </c>
      <c r="D33" s="25">
        <v>1.5</v>
      </c>
      <c r="E33" s="25">
        <v>0.9375</v>
      </c>
      <c r="F33" s="25">
        <v>1.5625</v>
      </c>
      <c r="G33" s="56">
        <v>0.625</v>
      </c>
      <c r="H33" s="25">
        <v>1.8125</v>
      </c>
      <c r="I33" s="25">
        <v>1.8125</v>
      </c>
      <c r="J33" s="25">
        <v>1.8125</v>
      </c>
      <c r="K33" s="25">
        <v>1</v>
      </c>
      <c r="L33" s="25">
        <v>1.3125</v>
      </c>
      <c r="M33" s="25">
        <v>0.8125</v>
      </c>
      <c r="N33" s="28"/>
      <c r="O33" s="24"/>
      <c r="P33" s="24"/>
      <c r="Q33" s="24"/>
      <c r="R33" s="24"/>
      <c r="S33" s="41"/>
      <c r="T33" s="42"/>
      <c r="U33" s="43"/>
    </row>
    <row r="34" spans="1:21" ht="25.5" customHeight="1">
      <c r="A34" s="22" t="s">
        <v>81</v>
      </c>
      <c r="B34" s="23">
        <v>1.5625</v>
      </c>
      <c r="C34" s="23">
        <v>1.5625</v>
      </c>
      <c r="D34" s="23">
        <v>1.5625</v>
      </c>
      <c r="E34" s="23">
        <v>1.0625</v>
      </c>
      <c r="F34" s="23">
        <v>1.5625</v>
      </c>
      <c r="G34" s="23">
        <v>1.1875</v>
      </c>
      <c r="H34" s="23">
        <v>1.5625</v>
      </c>
      <c r="I34" s="23">
        <v>1.5625</v>
      </c>
      <c r="J34" s="23">
        <v>1.5625</v>
      </c>
      <c r="K34" s="23">
        <v>1.1875</v>
      </c>
      <c r="L34" s="23">
        <v>1.5625</v>
      </c>
      <c r="M34" s="23">
        <v>1.3125</v>
      </c>
      <c r="N34" s="21">
        <f>AVERAGE(B34:D35,F34:F35,H34:J35,L34:L35)</f>
        <v>1.5625</v>
      </c>
      <c r="O34" s="23">
        <v>1.3125</v>
      </c>
      <c r="P34" s="5">
        <f>O34-1/4</f>
        <v>1.0625</v>
      </c>
      <c r="Q34" s="5">
        <f>O34+1/4</f>
        <v>1.5625</v>
      </c>
      <c r="R34" s="21">
        <f>O34*0.5</f>
        <v>0.65625</v>
      </c>
      <c r="S34" s="38" t="s">
        <v>74</v>
      </c>
      <c r="T34" s="39"/>
      <c r="U34" s="40"/>
    </row>
    <row r="35" spans="1:21" ht="25.5" customHeight="1" thickBot="1">
      <c r="A35" s="24"/>
      <c r="B35" s="25">
        <v>1.5625</v>
      </c>
      <c r="C35" s="25">
        <v>1.5625</v>
      </c>
      <c r="D35" s="25">
        <v>1.5625</v>
      </c>
      <c r="E35" s="25">
        <v>1.1875</v>
      </c>
      <c r="F35" s="25">
        <v>1.5625</v>
      </c>
      <c r="G35" s="25">
        <v>1</v>
      </c>
      <c r="H35" s="25">
        <v>1.5625</v>
      </c>
      <c r="I35" s="25">
        <v>1.5625</v>
      </c>
      <c r="J35" s="25">
        <v>1.5625</v>
      </c>
      <c r="K35" s="25">
        <v>1.1875</v>
      </c>
      <c r="L35" s="25">
        <v>1.5625</v>
      </c>
      <c r="M35" s="25">
        <v>1.3125</v>
      </c>
      <c r="N35" s="28"/>
      <c r="O35" s="24"/>
      <c r="P35" s="24"/>
      <c r="Q35" s="24"/>
      <c r="R35" s="24"/>
      <c r="S35" s="41"/>
      <c r="T35" s="42"/>
      <c r="U35" s="43"/>
    </row>
    <row r="36" spans="1:21" ht="25.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2"/>
      <c r="P36" s="22"/>
      <c r="Q36" s="22"/>
      <c r="R36" s="22"/>
      <c r="S36" s="38"/>
      <c r="T36" s="39"/>
      <c r="U36" s="40"/>
    </row>
    <row r="37" spans="1:21" ht="25.5" customHeight="1" thickBo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8"/>
      <c r="O37" s="24"/>
      <c r="P37" s="24"/>
      <c r="Q37" s="24"/>
      <c r="R37" s="24"/>
      <c r="S37" s="41"/>
      <c r="T37" s="42"/>
      <c r="U37" s="43"/>
    </row>
    <row r="38" spans="1:21" ht="25.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2"/>
      <c r="P38" s="22"/>
      <c r="Q38" s="22"/>
      <c r="R38" s="22"/>
      <c r="S38" s="38"/>
      <c r="T38" s="39"/>
      <c r="U38" s="40"/>
    </row>
    <row r="39" spans="1:21" ht="25.5" customHeight="1" thickBo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8"/>
      <c r="O39" s="24"/>
      <c r="P39" s="24"/>
      <c r="Q39" s="24"/>
      <c r="R39" s="24"/>
      <c r="S39" s="41"/>
      <c r="T39" s="42"/>
      <c r="U39" s="43"/>
    </row>
    <row r="40" spans="1:14" ht="34.5" customHeigh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"/>
      <c r="N40" s="7"/>
    </row>
    <row r="41" spans="1:14" ht="24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6"/>
      <c r="N41" s="7"/>
    </row>
    <row r="42" ht="24.75" customHeight="1"/>
    <row r="43" ht="24.75" customHeight="1"/>
    <row r="44" spans="18:21" ht="24.75" customHeight="1">
      <c r="R44" t="s">
        <v>33</v>
      </c>
      <c r="S44" s="34" t="s">
        <v>75</v>
      </c>
      <c r="T44" s="34"/>
      <c r="U44" s="3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</sheetData>
  <mergeCells count="14">
    <mergeCell ref="A5:N5"/>
    <mergeCell ref="A6:N6"/>
    <mergeCell ref="S26:U27"/>
    <mergeCell ref="S28:U29"/>
    <mergeCell ref="S30:U31"/>
    <mergeCell ref="S38:U39"/>
    <mergeCell ref="S18:U19"/>
    <mergeCell ref="S20:U21"/>
    <mergeCell ref="S22:U23"/>
    <mergeCell ref="S24:U25"/>
    <mergeCell ref="S44:U44"/>
    <mergeCell ref="S32:U33"/>
    <mergeCell ref="S34:U35"/>
    <mergeCell ref="S36:U37"/>
  </mergeCells>
  <printOptions horizontalCentered="1" verticalCentered="1"/>
  <pageMargins left="0" right="0" top="0.28" bottom="0" header="0" footer="0"/>
  <pageSetup fitToHeight="1" fitToWidth="1" horizontalDpi="600" verticalDpi="600" orientation="landscape" scale="62" r:id="rId2"/>
  <headerFooter alignWithMargins="0">
    <oddHeader>&amp;C&amp;"Arial,Bold"SUMMIT GEOENGINEERING SERVICES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SheetLayoutView="100"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51.7109375" style="0" customWidth="1"/>
    <col min="2" max="13" width="7.140625" style="0" customWidth="1"/>
  </cols>
  <sheetData>
    <row r="1" spans="1:2" ht="24.75" customHeight="1">
      <c r="A1" s="8" t="s">
        <v>76</v>
      </c>
      <c r="B1" s="8" t="s">
        <v>13</v>
      </c>
    </row>
    <row r="2" spans="1:4" ht="24.75" customHeight="1">
      <c r="A2" s="8" t="s">
        <v>35</v>
      </c>
      <c r="B2" s="18" t="s">
        <v>29</v>
      </c>
      <c r="D2" s="53">
        <v>39822</v>
      </c>
    </row>
    <row r="3" spans="1:5" ht="24.75" customHeight="1">
      <c r="A3" s="8" t="s">
        <v>36</v>
      </c>
      <c r="B3" s="18" t="s">
        <v>30</v>
      </c>
      <c r="E3" t="s">
        <v>38</v>
      </c>
    </row>
    <row r="4" spans="1:14" ht="18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17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7" ht="12.75">
      <c r="A7" s="12" t="s">
        <v>26</v>
      </c>
    </row>
    <row r="8" ht="9.75" customHeight="1"/>
    <row r="9" spans="1:13" ht="12.75">
      <c r="A9" s="9" t="s">
        <v>14</v>
      </c>
      <c r="B9" s="1">
        <v>1</v>
      </c>
      <c r="C9" s="1">
        <v>2</v>
      </c>
      <c r="D9" s="1">
        <v>3</v>
      </c>
      <c r="E9" s="1">
        <v>4</v>
      </c>
      <c r="F9" s="1" t="s">
        <v>15</v>
      </c>
      <c r="G9" s="1" t="s">
        <v>10</v>
      </c>
      <c r="H9" s="10" t="s">
        <v>27</v>
      </c>
      <c r="I9" s="10"/>
      <c r="J9" s="10"/>
      <c r="K9" s="10"/>
      <c r="L9" s="10"/>
      <c r="M9" s="10"/>
    </row>
    <row r="10" spans="1:14" ht="24.75" customHeight="1">
      <c r="A10" s="13" t="s">
        <v>61</v>
      </c>
      <c r="B10" s="5">
        <v>1.5</v>
      </c>
      <c r="C10" s="5">
        <v>1.125</v>
      </c>
      <c r="D10" s="5">
        <v>1.375</v>
      </c>
      <c r="E10" s="5"/>
      <c r="F10" s="21">
        <f>AVERAGE(B10:E11)</f>
        <v>1.3541666666666667</v>
      </c>
      <c r="G10" s="5">
        <v>1.25</v>
      </c>
      <c r="H10" s="44" t="s">
        <v>82</v>
      </c>
      <c r="I10" s="45"/>
      <c r="J10" s="46"/>
      <c r="K10" s="14"/>
      <c r="L10" s="11"/>
      <c r="M10" s="11"/>
      <c r="N10" s="7"/>
    </row>
    <row r="11" spans="1:14" ht="24.75" customHeight="1" thickBot="1">
      <c r="A11" s="24"/>
      <c r="B11" s="25">
        <v>1.5</v>
      </c>
      <c r="C11" s="25">
        <v>1.25</v>
      </c>
      <c r="D11" s="25">
        <v>1.375</v>
      </c>
      <c r="E11" s="25"/>
      <c r="F11" s="26"/>
      <c r="G11" s="26"/>
      <c r="H11" s="47"/>
      <c r="I11" s="48"/>
      <c r="J11" s="49"/>
      <c r="K11" s="14"/>
      <c r="L11" s="11"/>
      <c r="M11" s="11"/>
      <c r="N11" s="7"/>
    </row>
    <row r="12" spans="1:14" ht="24.75" customHeight="1">
      <c r="A12" s="22"/>
      <c r="B12" s="23"/>
      <c r="C12" s="23"/>
      <c r="D12" s="23"/>
      <c r="E12" s="23"/>
      <c r="F12" s="23"/>
      <c r="G12" s="23"/>
      <c r="H12" s="44"/>
      <c r="I12" s="45"/>
      <c r="J12" s="46"/>
      <c r="K12" s="14"/>
      <c r="L12" s="11"/>
      <c r="M12" s="11"/>
      <c r="N12" s="7"/>
    </row>
    <row r="13" spans="1:14" ht="24.75" customHeight="1" thickBot="1">
      <c r="A13" s="24"/>
      <c r="B13" s="25"/>
      <c r="C13" s="25"/>
      <c r="D13" s="25"/>
      <c r="E13" s="25"/>
      <c r="F13" s="26"/>
      <c r="G13" s="26"/>
      <c r="H13" s="47"/>
      <c r="I13" s="48"/>
      <c r="J13" s="49"/>
      <c r="K13" s="14"/>
      <c r="L13" s="11"/>
      <c r="M13" s="11"/>
      <c r="N13" s="7"/>
    </row>
    <row r="14" spans="1:14" ht="24.75" customHeight="1">
      <c r="A14" s="22"/>
      <c r="B14" s="23"/>
      <c r="C14" s="23"/>
      <c r="D14" s="23"/>
      <c r="E14" s="23"/>
      <c r="F14" s="23"/>
      <c r="G14" s="23"/>
      <c r="H14" s="44"/>
      <c r="I14" s="45"/>
      <c r="J14" s="46"/>
      <c r="K14" s="14"/>
      <c r="L14" s="11"/>
      <c r="M14" s="11"/>
      <c r="N14" s="7"/>
    </row>
    <row r="15" spans="1:14" ht="24.75" customHeight="1" thickBot="1">
      <c r="A15" s="24"/>
      <c r="B15" s="25"/>
      <c r="C15" s="25"/>
      <c r="D15" s="25"/>
      <c r="E15" s="25"/>
      <c r="F15" s="26"/>
      <c r="G15" s="26"/>
      <c r="H15" s="47"/>
      <c r="I15" s="48"/>
      <c r="J15" s="49"/>
      <c r="K15" s="14"/>
      <c r="L15" s="11"/>
      <c r="M15" s="11"/>
      <c r="N15" s="7"/>
    </row>
    <row r="16" spans="1:14" ht="24.75" customHeight="1">
      <c r="A16" s="22"/>
      <c r="B16" s="23"/>
      <c r="C16" s="23"/>
      <c r="D16" s="23"/>
      <c r="E16" s="23"/>
      <c r="F16" s="23"/>
      <c r="G16" s="23"/>
      <c r="H16" s="44"/>
      <c r="I16" s="45"/>
      <c r="J16" s="46"/>
      <c r="K16" s="14"/>
      <c r="L16" s="11"/>
      <c r="M16" s="11"/>
      <c r="N16" s="7"/>
    </row>
    <row r="17" spans="1:14" ht="24.75" customHeight="1" thickBot="1">
      <c r="A17" s="24"/>
      <c r="B17" s="25"/>
      <c r="C17" s="25"/>
      <c r="D17" s="25"/>
      <c r="E17" s="25"/>
      <c r="F17" s="26"/>
      <c r="G17" s="26"/>
      <c r="H17" s="47"/>
      <c r="I17" s="48"/>
      <c r="J17" s="49"/>
      <c r="K17" s="14"/>
      <c r="L17" s="11"/>
      <c r="M17" s="11"/>
      <c r="N17" s="7"/>
    </row>
    <row r="18" spans="1:14" ht="24.75" customHeight="1">
      <c r="A18" s="22"/>
      <c r="B18" s="23"/>
      <c r="C18" s="23"/>
      <c r="D18" s="23"/>
      <c r="E18" s="23"/>
      <c r="F18" s="23"/>
      <c r="G18" s="23"/>
      <c r="H18" s="44"/>
      <c r="I18" s="45"/>
      <c r="J18" s="46"/>
      <c r="K18" s="14"/>
      <c r="L18" s="11"/>
      <c r="M18" s="11"/>
      <c r="N18" s="7"/>
    </row>
    <row r="19" spans="1:14" ht="24.75" customHeight="1" thickBot="1">
      <c r="A19" s="24"/>
      <c r="B19" s="25"/>
      <c r="C19" s="25"/>
      <c r="D19" s="25"/>
      <c r="E19" s="25"/>
      <c r="F19" s="26"/>
      <c r="G19" s="26"/>
      <c r="H19" s="47"/>
      <c r="I19" s="48"/>
      <c r="J19" s="49"/>
      <c r="K19" s="14"/>
      <c r="L19" s="11"/>
      <c r="M19" s="11"/>
      <c r="N19" s="7"/>
    </row>
    <row r="20" spans="1:15" ht="24.75" customHeight="1">
      <c r="A20" s="22"/>
      <c r="B20" s="23"/>
      <c r="C20" s="23"/>
      <c r="D20" s="23"/>
      <c r="E20" s="23"/>
      <c r="F20" s="23"/>
      <c r="G20" s="23"/>
      <c r="H20" s="44"/>
      <c r="I20" s="45"/>
      <c r="J20" s="46"/>
      <c r="L20" s="15">
        <v>1</v>
      </c>
      <c r="M20" s="15">
        <v>2</v>
      </c>
      <c r="N20" s="15">
        <v>3</v>
      </c>
      <c r="O20" s="16">
        <v>4</v>
      </c>
    </row>
    <row r="21" spans="1:15" ht="24.75" customHeight="1" thickBot="1">
      <c r="A21" s="24"/>
      <c r="B21" s="25"/>
      <c r="C21" s="25"/>
      <c r="D21" s="25"/>
      <c r="E21" s="25"/>
      <c r="F21" s="26"/>
      <c r="G21" s="26"/>
      <c r="H21" s="47"/>
      <c r="I21" s="48"/>
      <c r="J21" s="49"/>
      <c r="L21" s="15"/>
      <c r="M21" s="15"/>
      <c r="N21" s="15"/>
      <c r="O21" s="16"/>
    </row>
    <row r="22" spans="1:15" ht="24.75" customHeight="1">
      <c r="A22" s="22"/>
      <c r="B22" s="23"/>
      <c r="C22" s="23"/>
      <c r="D22" s="23"/>
      <c r="E22" s="23"/>
      <c r="F22" s="23"/>
      <c r="G22" s="23"/>
      <c r="H22" s="44"/>
      <c r="I22" s="45"/>
      <c r="J22" s="46"/>
      <c r="L22" s="15"/>
      <c r="M22" s="15"/>
      <c r="N22" s="15"/>
      <c r="O22" s="16"/>
    </row>
    <row r="23" spans="1:15" ht="24.75" customHeight="1" thickBot="1">
      <c r="A23" s="24"/>
      <c r="B23" s="25"/>
      <c r="C23" s="25"/>
      <c r="D23" s="25"/>
      <c r="E23" s="25"/>
      <c r="F23" s="26"/>
      <c r="G23" s="26"/>
      <c r="H23" s="47"/>
      <c r="I23" s="48"/>
      <c r="J23" s="49"/>
      <c r="L23" s="15"/>
      <c r="M23" s="15"/>
      <c r="N23" s="15"/>
      <c r="O23" s="16"/>
    </row>
    <row r="24" spans="1:15" ht="24.75" customHeight="1">
      <c r="A24" s="22"/>
      <c r="B24" s="23"/>
      <c r="C24" s="23"/>
      <c r="D24" s="23"/>
      <c r="E24" s="23"/>
      <c r="F24" s="23"/>
      <c r="G24" s="23"/>
      <c r="H24" s="44"/>
      <c r="I24" s="45"/>
      <c r="J24" s="46"/>
      <c r="L24" s="15"/>
      <c r="M24" s="15"/>
      <c r="N24" s="15"/>
      <c r="O24" s="16"/>
    </row>
    <row r="25" spans="1:15" ht="24.75" customHeight="1" thickBot="1">
      <c r="A25" s="24"/>
      <c r="B25" s="25"/>
      <c r="C25" s="25"/>
      <c r="D25" s="25"/>
      <c r="E25" s="25"/>
      <c r="F25" s="26"/>
      <c r="G25" s="26"/>
      <c r="H25" s="47"/>
      <c r="I25" s="48"/>
      <c r="J25" s="49"/>
      <c r="L25" s="15"/>
      <c r="M25" s="15"/>
      <c r="N25" s="15"/>
      <c r="O25" s="16"/>
    </row>
    <row r="26" spans="1:15" ht="24.75" customHeight="1">
      <c r="A26" s="22"/>
      <c r="B26" s="23"/>
      <c r="C26" s="23"/>
      <c r="D26" s="23"/>
      <c r="E26" s="23"/>
      <c r="F26" s="23"/>
      <c r="G26" s="23"/>
      <c r="H26" s="44"/>
      <c r="I26" s="45"/>
      <c r="J26" s="46"/>
      <c r="L26" s="15"/>
      <c r="M26" s="15"/>
      <c r="N26" s="15"/>
      <c r="O26" s="16"/>
    </row>
    <row r="27" spans="1:15" ht="24.75" customHeight="1" thickBot="1">
      <c r="A27" s="24"/>
      <c r="B27" s="25"/>
      <c r="C27" s="25"/>
      <c r="D27" s="25"/>
      <c r="E27" s="25"/>
      <c r="F27" s="26"/>
      <c r="G27" s="26"/>
      <c r="H27" s="47"/>
      <c r="I27" s="48"/>
      <c r="J27" s="49"/>
      <c r="L27" s="15"/>
      <c r="M27" s="15"/>
      <c r="N27" s="15"/>
      <c r="O27" s="16"/>
    </row>
    <row r="28" spans="1:14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6"/>
      <c r="N28" s="7"/>
    </row>
    <row r="29" ht="24.75" customHeight="1"/>
    <row r="30" ht="24.75" customHeight="1"/>
    <row r="31" spans="12:15" ht="24.75" customHeight="1">
      <c r="L31" t="s">
        <v>33</v>
      </c>
      <c r="M31" s="34" t="s">
        <v>75</v>
      </c>
      <c r="N31" s="34"/>
      <c r="O31" s="34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mergeCells count="10">
    <mergeCell ref="H18:J19"/>
    <mergeCell ref="H10:J11"/>
    <mergeCell ref="H12:J13"/>
    <mergeCell ref="H14:J15"/>
    <mergeCell ref="H16:J17"/>
    <mergeCell ref="H24:J25"/>
    <mergeCell ref="H26:J27"/>
    <mergeCell ref="M31:O31"/>
    <mergeCell ref="H20:J21"/>
    <mergeCell ref="H22:J23"/>
  </mergeCells>
  <printOptions horizontalCentered="1" verticalCentered="1"/>
  <pageMargins left="0" right="0" top="0.31" bottom="0" header="0" footer="0"/>
  <pageSetup fitToHeight="1" fitToWidth="1" horizontalDpi="600" verticalDpi="600" orientation="landscape" scale="84" r:id="rId2"/>
  <headerFooter alignWithMargins="0">
    <oddHeader>&amp;C&amp;"Arial,Bold"SUMMIT GEOENGINEERING SERVICES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view="pageBreakPreview" zoomScaleSheetLayoutView="100"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51.7109375" style="0" customWidth="1"/>
    <col min="2" max="13" width="7.140625" style="0" customWidth="1"/>
  </cols>
  <sheetData>
    <row r="1" spans="1:2" ht="24.75" customHeight="1">
      <c r="A1" s="8" t="s">
        <v>76</v>
      </c>
      <c r="B1" s="8" t="s">
        <v>13</v>
      </c>
    </row>
    <row r="2" spans="1:4" ht="24.75" customHeight="1">
      <c r="A2" s="8" t="s">
        <v>35</v>
      </c>
      <c r="B2" s="18" t="s">
        <v>29</v>
      </c>
      <c r="D2" s="53">
        <v>39822</v>
      </c>
    </row>
    <row r="3" spans="1:5" ht="24.75" customHeight="1">
      <c r="A3" s="8" t="s">
        <v>36</v>
      </c>
      <c r="B3" s="18" t="s">
        <v>30</v>
      </c>
      <c r="E3" t="s">
        <v>38</v>
      </c>
    </row>
    <row r="4" spans="1:14" ht="13.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4.25" customHeight="1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7" ht="12.75">
      <c r="A7" s="12" t="s">
        <v>20</v>
      </c>
    </row>
    <row r="8" ht="9.75" customHeight="1"/>
    <row r="9" spans="1:13" ht="12.75">
      <c r="A9" s="9" t="s">
        <v>14</v>
      </c>
      <c r="B9" s="1" t="s">
        <v>16</v>
      </c>
      <c r="C9" s="1" t="s">
        <v>17</v>
      </c>
      <c r="D9" s="1" t="s">
        <v>17</v>
      </c>
      <c r="E9" s="1" t="s">
        <v>18</v>
      </c>
      <c r="F9" s="1" t="s">
        <v>19</v>
      </c>
      <c r="G9" s="1" t="s">
        <v>9</v>
      </c>
      <c r="H9" s="10" t="s">
        <v>10</v>
      </c>
      <c r="I9" s="10" t="s">
        <v>27</v>
      </c>
      <c r="J9" s="10"/>
      <c r="K9" s="10"/>
      <c r="L9" s="10"/>
      <c r="M9" s="10"/>
    </row>
    <row r="10" spans="1:14" ht="24" customHeight="1">
      <c r="A10" s="13" t="s">
        <v>62</v>
      </c>
      <c r="B10" s="5">
        <v>0.625</v>
      </c>
      <c r="C10" s="5">
        <v>0.3125</v>
      </c>
      <c r="D10" s="5">
        <v>0.3125</v>
      </c>
      <c r="E10" s="5">
        <v>0.5625</v>
      </c>
      <c r="F10" s="5"/>
      <c r="G10" s="5">
        <f>AVERAGE(B10:E12)</f>
        <v>0.4375</v>
      </c>
      <c r="H10" s="5">
        <v>0.375</v>
      </c>
      <c r="I10" s="44" t="s">
        <v>73</v>
      </c>
      <c r="J10" s="45"/>
      <c r="K10" s="46"/>
      <c r="L10" s="11"/>
      <c r="M10" s="11"/>
      <c r="N10" s="7"/>
    </row>
    <row r="11" spans="1:14" ht="24" customHeight="1">
      <c r="A11" s="20"/>
      <c r="B11" s="5">
        <v>0.4375</v>
      </c>
      <c r="C11" s="5">
        <v>0.375</v>
      </c>
      <c r="D11" s="5">
        <v>0.375</v>
      </c>
      <c r="E11" s="5">
        <v>0.4375</v>
      </c>
      <c r="F11" s="5"/>
      <c r="G11" s="19"/>
      <c r="H11" s="19"/>
      <c r="I11" s="50"/>
      <c r="J11" s="51"/>
      <c r="K11" s="52"/>
      <c r="L11" s="11"/>
      <c r="M11" s="11"/>
      <c r="N11" s="7"/>
    </row>
    <row r="12" spans="1:14" ht="24" customHeight="1" thickBot="1">
      <c r="A12" s="24"/>
      <c r="B12" s="25">
        <v>0.625</v>
      </c>
      <c r="C12" s="25">
        <v>0.375</v>
      </c>
      <c r="D12" s="25">
        <v>0.3125</v>
      </c>
      <c r="E12" s="25">
        <v>0.5</v>
      </c>
      <c r="F12" s="25"/>
      <c r="G12" s="26"/>
      <c r="H12" s="26"/>
      <c r="I12" s="47"/>
      <c r="J12" s="48"/>
      <c r="K12" s="49"/>
      <c r="L12" s="11"/>
      <c r="M12" s="11"/>
      <c r="N12" s="7"/>
    </row>
    <row r="13" spans="1:14" ht="24" customHeight="1">
      <c r="A13" s="22" t="s">
        <v>63</v>
      </c>
      <c r="B13" s="23">
        <v>0.3125</v>
      </c>
      <c r="C13" s="23">
        <v>0.3125</v>
      </c>
      <c r="D13" s="23">
        <v>0.3125</v>
      </c>
      <c r="E13" s="23">
        <v>0.3125</v>
      </c>
      <c r="F13" s="23"/>
      <c r="G13" s="21">
        <f>AVERAGE(B13:E15)</f>
        <v>0.3854166666666667</v>
      </c>
      <c r="H13" s="5">
        <v>0.375</v>
      </c>
      <c r="I13" s="44" t="s">
        <v>73</v>
      </c>
      <c r="J13" s="45"/>
      <c r="K13" s="46"/>
      <c r="L13" s="11"/>
      <c r="M13" s="11"/>
      <c r="N13" s="7"/>
    </row>
    <row r="14" spans="1:14" ht="24" customHeight="1">
      <c r="A14" s="20"/>
      <c r="B14" s="5">
        <v>0.5</v>
      </c>
      <c r="C14" s="5">
        <v>0.375</v>
      </c>
      <c r="D14" s="5">
        <v>0.3125</v>
      </c>
      <c r="E14" s="5">
        <v>0.375</v>
      </c>
      <c r="F14" s="5"/>
      <c r="G14" s="19"/>
      <c r="H14" s="19"/>
      <c r="I14" s="50"/>
      <c r="J14" s="51"/>
      <c r="K14" s="52"/>
      <c r="L14" s="11"/>
      <c r="M14" s="11"/>
      <c r="N14" s="7"/>
    </row>
    <row r="15" spans="1:14" ht="24" customHeight="1" thickBot="1">
      <c r="A15" s="24"/>
      <c r="B15" s="25">
        <v>0.5</v>
      </c>
      <c r="C15" s="25">
        <v>0.5625</v>
      </c>
      <c r="D15" s="25">
        <v>0.3125</v>
      </c>
      <c r="E15" s="25">
        <v>0.4375</v>
      </c>
      <c r="F15" s="25"/>
      <c r="G15" s="26"/>
      <c r="H15" s="26"/>
      <c r="I15" s="47"/>
      <c r="J15" s="48"/>
      <c r="K15" s="49"/>
      <c r="L15" s="11"/>
      <c r="M15" s="11"/>
      <c r="N15" s="7"/>
    </row>
    <row r="16" spans="1:14" ht="24" customHeight="1">
      <c r="A16" s="22" t="s">
        <v>64</v>
      </c>
      <c r="B16" s="23">
        <v>0.5</v>
      </c>
      <c r="C16" s="23">
        <v>0.375</v>
      </c>
      <c r="D16" s="23">
        <v>0.5</v>
      </c>
      <c r="E16" s="23">
        <v>0.4375</v>
      </c>
      <c r="F16" s="23"/>
      <c r="G16" s="21">
        <f>AVERAGE(B16:E18)</f>
        <v>0.4375</v>
      </c>
      <c r="H16" s="5">
        <v>0.375</v>
      </c>
      <c r="I16" s="44" t="s">
        <v>73</v>
      </c>
      <c r="J16" s="45"/>
      <c r="K16" s="46"/>
      <c r="L16" s="11"/>
      <c r="M16" s="11"/>
      <c r="N16" s="7"/>
    </row>
    <row r="17" spans="1:14" ht="24" customHeight="1">
      <c r="A17" s="20"/>
      <c r="B17" s="5">
        <v>0.5625</v>
      </c>
      <c r="C17" s="5">
        <v>0.5</v>
      </c>
      <c r="D17" s="5">
        <v>0.5</v>
      </c>
      <c r="E17" s="5">
        <v>0.375</v>
      </c>
      <c r="F17" s="5"/>
      <c r="G17" s="19"/>
      <c r="H17" s="19"/>
      <c r="I17" s="50"/>
      <c r="J17" s="51"/>
      <c r="K17" s="52"/>
      <c r="L17" s="11"/>
      <c r="M17" s="11"/>
      <c r="N17" s="7"/>
    </row>
    <row r="18" spans="1:14" ht="24" customHeight="1" thickBot="1">
      <c r="A18" s="24"/>
      <c r="B18" s="25">
        <v>0.3125</v>
      </c>
      <c r="C18" s="25">
        <v>0.375</v>
      </c>
      <c r="D18" s="25">
        <v>0.375</v>
      </c>
      <c r="E18" s="25">
        <v>0.4375</v>
      </c>
      <c r="F18" s="25"/>
      <c r="G18" s="26"/>
      <c r="H18" s="26"/>
      <c r="I18" s="47"/>
      <c r="J18" s="48"/>
      <c r="K18" s="49"/>
      <c r="L18" s="11"/>
      <c r="M18" s="11"/>
      <c r="N18" s="7"/>
    </row>
    <row r="19" spans="1:14" ht="24" customHeight="1">
      <c r="A19" s="22" t="s">
        <v>65</v>
      </c>
      <c r="B19" s="23">
        <v>0.625</v>
      </c>
      <c r="C19" s="23">
        <v>0.3125</v>
      </c>
      <c r="D19" s="23">
        <v>0.5</v>
      </c>
      <c r="E19" s="23">
        <v>0.5</v>
      </c>
      <c r="F19" s="23"/>
      <c r="G19" s="21">
        <f>AVERAGE(B19:E21)</f>
        <v>0.40625</v>
      </c>
      <c r="H19" s="5">
        <v>0.375</v>
      </c>
      <c r="I19" s="44" t="s">
        <v>73</v>
      </c>
      <c r="J19" s="45"/>
      <c r="K19" s="46"/>
      <c r="L19" s="11"/>
      <c r="M19" s="11"/>
      <c r="N19" s="7"/>
    </row>
    <row r="20" spans="1:14" ht="24" customHeight="1">
      <c r="A20" s="20"/>
      <c r="B20" s="5">
        <v>0.375</v>
      </c>
      <c r="C20" s="5">
        <v>0.3125</v>
      </c>
      <c r="D20" s="5">
        <v>0.3125</v>
      </c>
      <c r="E20" s="5">
        <v>0.375</v>
      </c>
      <c r="F20" s="5"/>
      <c r="G20" s="19"/>
      <c r="H20" s="19"/>
      <c r="I20" s="50"/>
      <c r="J20" s="51"/>
      <c r="K20" s="52"/>
      <c r="L20" s="11"/>
      <c r="M20" s="11"/>
      <c r="N20" s="7"/>
    </row>
    <row r="21" spans="1:14" ht="24" customHeight="1" thickBot="1">
      <c r="A21" s="24"/>
      <c r="B21" s="25">
        <v>0.375</v>
      </c>
      <c r="C21" s="25">
        <v>0.375</v>
      </c>
      <c r="D21" s="25">
        <v>0.375</v>
      </c>
      <c r="E21" s="25">
        <v>0.4375</v>
      </c>
      <c r="F21" s="25"/>
      <c r="G21" s="26"/>
      <c r="H21" s="26"/>
      <c r="I21" s="47"/>
      <c r="J21" s="48"/>
      <c r="K21" s="49"/>
      <c r="L21" s="11"/>
      <c r="M21" s="11"/>
      <c r="N21" s="7"/>
    </row>
    <row r="22" spans="1:14" ht="24" customHeight="1">
      <c r="A22" s="22" t="s">
        <v>66</v>
      </c>
      <c r="B22" s="23">
        <v>0.4375</v>
      </c>
      <c r="C22" s="23">
        <v>0.3125</v>
      </c>
      <c r="D22" s="23">
        <v>0.375</v>
      </c>
      <c r="E22" s="23">
        <v>0.375</v>
      </c>
      <c r="F22" s="23"/>
      <c r="G22" s="21">
        <f>AVERAGE(B22:E24)</f>
        <v>0.3802083333333333</v>
      </c>
      <c r="H22" s="5">
        <v>0.375</v>
      </c>
      <c r="I22" s="44" t="s">
        <v>73</v>
      </c>
      <c r="J22" s="45"/>
      <c r="K22" s="46"/>
      <c r="L22" s="11"/>
      <c r="M22" s="11"/>
      <c r="N22" s="7"/>
    </row>
    <row r="23" spans="1:14" ht="24" customHeight="1">
      <c r="A23" s="20"/>
      <c r="B23" s="5">
        <v>0.5</v>
      </c>
      <c r="C23" s="5">
        <v>0.375</v>
      </c>
      <c r="D23" s="5">
        <v>0.3125</v>
      </c>
      <c r="E23" s="5">
        <v>0.4375</v>
      </c>
      <c r="F23" s="5"/>
      <c r="G23" s="19"/>
      <c r="H23" s="19"/>
      <c r="I23" s="50"/>
      <c r="J23" s="51"/>
      <c r="K23" s="52"/>
      <c r="L23" s="11"/>
      <c r="M23" s="11"/>
      <c r="N23" s="7"/>
    </row>
    <row r="24" spans="1:14" ht="24" customHeight="1" thickBot="1">
      <c r="A24" s="24"/>
      <c r="B24" s="25">
        <v>0.375</v>
      </c>
      <c r="C24" s="25">
        <v>0.3125</v>
      </c>
      <c r="D24" s="25">
        <v>0.375</v>
      </c>
      <c r="E24" s="25">
        <v>0.375</v>
      </c>
      <c r="F24" s="25"/>
      <c r="G24" s="26"/>
      <c r="H24" s="26"/>
      <c r="I24" s="47"/>
      <c r="J24" s="48"/>
      <c r="K24" s="49"/>
      <c r="L24" s="11"/>
      <c r="M24" s="11"/>
      <c r="N24" s="7"/>
    </row>
    <row r="25" spans="1:14" ht="24" customHeight="1">
      <c r="A25" s="22" t="s">
        <v>67</v>
      </c>
      <c r="B25" s="23">
        <v>0.5625</v>
      </c>
      <c r="C25" s="23">
        <v>0.3125</v>
      </c>
      <c r="D25" s="23">
        <v>0.4375</v>
      </c>
      <c r="E25" s="23">
        <v>0.4375</v>
      </c>
      <c r="F25" s="23"/>
      <c r="G25" s="21">
        <f>AVERAGE(B25:E27)</f>
        <v>0.3854166666666667</v>
      </c>
      <c r="H25" s="5">
        <v>0.375</v>
      </c>
      <c r="I25" s="44" t="s">
        <v>73</v>
      </c>
      <c r="J25" s="45"/>
      <c r="K25" s="46"/>
      <c r="L25" s="11"/>
      <c r="M25" s="11"/>
      <c r="N25" s="7"/>
    </row>
    <row r="26" spans="1:14" ht="24" customHeight="1">
      <c r="A26" s="20"/>
      <c r="B26" s="5">
        <v>0.375</v>
      </c>
      <c r="C26" s="5">
        <v>0.375</v>
      </c>
      <c r="D26" s="5">
        <v>0.375</v>
      </c>
      <c r="E26" s="5">
        <v>0.375</v>
      </c>
      <c r="F26" s="5"/>
      <c r="G26" s="19"/>
      <c r="H26" s="19"/>
      <c r="I26" s="50"/>
      <c r="J26" s="51"/>
      <c r="K26" s="52"/>
      <c r="L26" s="11"/>
      <c r="M26" s="11"/>
      <c r="N26" s="7"/>
    </row>
    <row r="27" spans="1:14" ht="24" customHeight="1" thickBot="1">
      <c r="A27" s="24"/>
      <c r="B27" s="25">
        <v>0.375</v>
      </c>
      <c r="C27" s="25">
        <v>0.375</v>
      </c>
      <c r="D27" s="25">
        <v>0.3125</v>
      </c>
      <c r="E27" s="25">
        <v>0.3125</v>
      </c>
      <c r="F27" s="25"/>
      <c r="G27" s="26"/>
      <c r="H27" s="26"/>
      <c r="I27" s="47"/>
      <c r="J27" s="48"/>
      <c r="K27" s="49"/>
      <c r="L27" s="11"/>
      <c r="M27" s="11"/>
      <c r="N27" s="7"/>
    </row>
    <row r="28" spans="1:14" ht="24" customHeight="1">
      <c r="A28" s="22" t="s">
        <v>68</v>
      </c>
      <c r="B28" s="23">
        <v>0.3125</v>
      </c>
      <c r="C28" s="23">
        <v>0.5</v>
      </c>
      <c r="D28" s="23">
        <v>0.3125</v>
      </c>
      <c r="E28" s="23">
        <v>0.375</v>
      </c>
      <c r="F28" s="23"/>
      <c r="G28" s="21">
        <f>AVERAGE(B28:E30)</f>
        <v>0.359375</v>
      </c>
      <c r="H28" s="5">
        <v>0.375</v>
      </c>
      <c r="I28" s="44" t="s">
        <v>73</v>
      </c>
      <c r="J28" s="45"/>
      <c r="K28" s="46"/>
      <c r="L28" s="11"/>
      <c r="M28" s="11"/>
      <c r="N28" s="7"/>
    </row>
    <row r="29" spans="1:14" ht="24" customHeight="1">
      <c r="A29" s="20"/>
      <c r="B29" s="5">
        <v>0.375</v>
      </c>
      <c r="C29" s="5">
        <v>0.3125</v>
      </c>
      <c r="D29" s="5">
        <v>0.3125</v>
      </c>
      <c r="E29" s="5">
        <v>0.375</v>
      </c>
      <c r="F29" s="5"/>
      <c r="G29" s="19"/>
      <c r="H29" s="19"/>
      <c r="I29" s="50"/>
      <c r="J29" s="51"/>
      <c r="K29" s="52"/>
      <c r="L29" s="11"/>
      <c r="M29" s="11"/>
      <c r="N29" s="7"/>
    </row>
    <row r="30" spans="1:14" ht="24" customHeight="1" thickBot="1">
      <c r="A30" s="24"/>
      <c r="B30" s="25">
        <v>0.3125</v>
      </c>
      <c r="C30" s="25">
        <v>0.3125</v>
      </c>
      <c r="D30" s="25">
        <v>0.3125</v>
      </c>
      <c r="E30" s="25">
        <v>0.5</v>
      </c>
      <c r="F30" s="25"/>
      <c r="G30" s="26"/>
      <c r="H30" s="26"/>
      <c r="I30" s="47"/>
      <c r="J30" s="48"/>
      <c r="K30" s="49"/>
      <c r="L30" s="11"/>
      <c r="M30" s="11"/>
      <c r="N30" s="7"/>
    </row>
    <row r="31" spans="1:14" ht="24" customHeight="1">
      <c r="A31" s="22" t="s">
        <v>69</v>
      </c>
      <c r="B31" s="23">
        <v>0.375</v>
      </c>
      <c r="C31" s="23">
        <v>0.3125</v>
      </c>
      <c r="D31" s="23">
        <v>0.3125</v>
      </c>
      <c r="E31" s="23">
        <v>0.3125</v>
      </c>
      <c r="F31" s="23"/>
      <c r="G31" s="21">
        <f>AVERAGE(B31:E33)</f>
        <v>0.3854166666666667</v>
      </c>
      <c r="H31" s="5">
        <v>0.375</v>
      </c>
      <c r="I31" s="44" t="s">
        <v>73</v>
      </c>
      <c r="J31" s="45"/>
      <c r="K31" s="46"/>
      <c r="L31" s="11"/>
      <c r="M31" s="11"/>
      <c r="N31" s="7"/>
    </row>
    <row r="32" spans="1:14" ht="24" customHeight="1">
      <c r="A32" s="20"/>
      <c r="B32" s="5">
        <v>0.5</v>
      </c>
      <c r="C32" s="5">
        <v>0.3125</v>
      </c>
      <c r="D32" s="5">
        <v>0.4375</v>
      </c>
      <c r="E32" s="5">
        <v>0.375</v>
      </c>
      <c r="F32" s="5"/>
      <c r="G32" s="19"/>
      <c r="H32" s="19"/>
      <c r="I32" s="50"/>
      <c r="J32" s="51"/>
      <c r="K32" s="52"/>
      <c r="L32" s="11"/>
      <c r="M32" s="11"/>
      <c r="N32" s="7"/>
    </row>
    <row r="33" spans="1:14" ht="24" customHeight="1" thickBot="1">
      <c r="A33" s="24"/>
      <c r="B33" s="25">
        <v>0.375</v>
      </c>
      <c r="C33" s="25">
        <v>0.4375</v>
      </c>
      <c r="D33" s="25">
        <v>0.5</v>
      </c>
      <c r="E33" s="25">
        <v>0.375</v>
      </c>
      <c r="F33" s="25"/>
      <c r="G33" s="26"/>
      <c r="H33" s="26"/>
      <c r="I33" s="47"/>
      <c r="J33" s="48"/>
      <c r="K33" s="49"/>
      <c r="L33" s="11"/>
      <c r="M33" s="11"/>
      <c r="N33" s="7"/>
    </row>
    <row r="34" spans="1:14" ht="24" customHeight="1">
      <c r="A34" s="22" t="s">
        <v>70</v>
      </c>
      <c r="B34" s="23">
        <v>0.3125</v>
      </c>
      <c r="C34" s="23">
        <v>0.5</v>
      </c>
      <c r="D34" s="23">
        <v>0.5</v>
      </c>
      <c r="E34" s="23">
        <v>0.4375</v>
      </c>
      <c r="F34" s="23"/>
      <c r="G34" s="21">
        <f>AVERAGE(B34:E36)</f>
        <v>0.3958333333333333</v>
      </c>
      <c r="H34" s="5">
        <v>0.375</v>
      </c>
      <c r="I34" s="44" t="s">
        <v>73</v>
      </c>
      <c r="J34" s="45"/>
      <c r="K34" s="46"/>
      <c r="L34" s="11"/>
      <c r="M34" s="11"/>
      <c r="N34" s="7"/>
    </row>
    <row r="35" spans="1:14" ht="24" customHeight="1">
      <c r="A35" s="20"/>
      <c r="B35" s="5">
        <v>0.375</v>
      </c>
      <c r="C35" s="5">
        <v>0.3125</v>
      </c>
      <c r="D35" s="5">
        <v>0.4375</v>
      </c>
      <c r="E35" s="5">
        <v>0.5625</v>
      </c>
      <c r="F35" s="5"/>
      <c r="G35" s="19"/>
      <c r="H35" s="19"/>
      <c r="I35" s="50"/>
      <c r="J35" s="51"/>
      <c r="K35" s="52"/>
      <c r="L35" s="11"/>
      <c r="M35" s="11"/>
      <c r="N35" s="7"/>
    </row>
    <row r="36" spans="1:14" ht="24" customHeight="1" thickBot="1">
      <c r="A36" s="24"/>
      <c r="B36" s="25">
        <v>0.375</v>
      </c>
      <c r="C36" s="25">
        <v>0.3125</v>
      </c>
      <c r="D36" s="25">
        <v>0.3125</v>
      </c>
      <c r="E36" s="25">
        <v>0.3125</v>
      </c>
      <c r="F36" s="25"/>
      <c r="G36" s="26"/>
      <c r="H36" s="26"/>
      <c r="I36" s="47"/>
      <c r="J36" s="48"/>
      <c r="K36" s="49"/>
      <c r="L36" s="11"/>
      <c r="M36" s="11"/>
      <c r="N36" s="7"/>
    </row>
    <row r="37" spans="1:14" ht="24" customHeight="1">
      <c r="A37" s="22" t="s">
        <v>71</v>
      </c>
      <c r="B37" s="23">
        <v>0.5</v>
      </c>
      <c r="C37" s="23">
        <v>0.5625</v>
      </c>
      <c r="D37" s="23">
        <v>0.4375</v>
      </c>
      <c r="E37" s="23">
        <v>0.625</v>
      </c>
      <c r="F37" s="23"/>
      <c r="G37" s="21">
        <f>AVERAGE(B37:E39)</f>
        <v>0.5677083333333334</v>
      </c>
      <c r="H37" s="5">
        <v>0.375</v>
      </c>
      <c r="I37" s="44" t="s">
        <v>73</v>
      </c>
      <c r="J37" s="45"/>
      <c r="K37" s="46"/>
      <c r="L37" s="11"/>
      <c r="M37" s="11"/>
      <c r="N37" s="7"/>
    </row>
    <row r="38" spans="1:14" ht="24" customHeight="1">
      <c r="A38" s="20"/>
      <c r="B38" s="5">
        <v>0.625</v>
      </c>
      <c r="C38" s="5">
        <v>0.4375</v>
      </c>
      <c r="D38" s="5">
        <v>0.5</v>
      </c>
      <c r="E38" s="5">
        <v>0.625</v>
      </c>
      <c r="F38" s="5"/>
      <c r="G38" s="19"/>
      <c r="H38" s="19"/>
      <c r="I38" s="50"/>
      <c r="J38" s="51"/>
      <c r="K38" s="52"/>
      <c r="L38" s="11"/>
      <c r="M38" s="11"/>
      <c r="N38" s="7"/>
    </row>
    <row r="39" spans="1:14" ht="24" customHeight="1" thickBot="1">
      <c r="A39" s="24"/>
      <c r="B39" s="25">
        <v>0.625</v>
      </c>
      <c r="C39" s="25">
        <v>0.625</v>
      </c>
      <c r="D39" s="25">
        <v>0.625</v>
      </c>
      <c r="E39" s="25">
        <v>0.625</v>
      </c>
      <c r="F39" s="25"/>
      <c r="G39" s="26"/>
      <c r="H39" s="26"/>
      <c r="I39" s="47"/>
      <c r="J39" s="48"/>
      <c r="K39" s="49"/>
      <c r="L39" s="11"/>
      <c r="M39" s="11"/>
      <c r="N39" s="7"/>
    </row>
    <row r="40" spans="1:14" ht="24" customHeight="1">
      <c r="A40" s="22" t="s">
        <v>72</v>
      </c>
      <c r="B40" s="23">
        <v>0.375</v>
      </c>
      <c r="C40" s="23">
        <v>0.3125</v>
      </c>
      <c r="D40" s="23">
        <v>0.375</v>
      </c>
      <c r="E40" s="23">
        <v>0.3125</v>
      </c>
      <c r="F40" s="23"/>
      <c r="G40" s="21">
        <f>AVERAGE(B40:E42)</f>
        <v>0.3541666666666667</v>
      </c>
      <c r="H40" s="5">
        <v>0.375</v>
      </c>
      <c r="I40" s="44" t="s">
        <v>73</v>
      </c>
      <c r="J40" s="45"/>
      <c r="K40" s="46"/>
      <c r="L40" s="11"/>
      <c r="M40" s="11"/>
      <c r="N40" s="7"/>
    </row>
    <row r="41" spans="1:14" ht="24" customHeight="1">
      <c r="A41" s="20"/>
      <c r="B41" s="5">
        <v>0.375</v>
      </c>
      <c r="C41" s="5">
        <v>0.375</v>
      </c>
      <c r="D41" s="5">
        <v>0.375</v>
      </c>
      <c r="E41" s="5">
        <v>0.375</v>
      </c>
      <c r="F41" s="5"/>
      <c r="G41" s="19"/>
      <c r="H41" s="19"/>
      <c r="I41" s="50"/>
      <c r="J41" s="51"/>
      <c r="K41" s="52"/>
      <c r="L41" s="11"/>
      <c r="M41" s="11"/>
      <c r="N41" s="7"/>
    </row>
    <row r="42" spans="1:14" ht="24" customHeight="1" thickBot="1">
      <c r="A42" s="24"/>
      <c r="B42" s="25">
        <v>0.3125</v>
      </c>
      <c r="C42" s="25">
        <v>0.375</v>
      </c>
      <c r="D42" s="25">
        <v>0.3125</v>
      </c>
      <c r="E42" s="25">
        <v>0.375</v>
      </c>
      <c r="F42" s="25"/>
      <c r="G42" s="26"/>
      <c r="H42" s="26"/>
      <c r="I42" s="47"/>
      <c r="J42" s="48"/>
      <c r="K42" s="49"/>
      <c r="L42" s="3"/>
      <c r="M42" s="6"/>
      <c r="N42" s="7"/>
    </row>
    <row r="43" ht="24.75" customHeight="1"/>
    <row r="44" ht="24.75" customHeight="1"/>
    <row r="45" ht="24.75" customHeight="1"/>
    <row r="46" spans="11:15" ht="24.75" customHeight="1">
      <c r="K46" t="s">
        <v>33</v>
      </c>
      <c r="L46" s="34" t="s">
        <v>75</v>
      </c>
      <c r="M46" s="34"/>
      <c r="N46" s="34"/>
      <c r="O46" s="34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</sheetData>
  <mergeCells count="14">
    <mergeCell ref="A4:N4"/>
    <mergeCell ref="A5:N5"/>
    <mergeCell ref="L46:O46"/>
    <mergeCell ref="I10:K12"/>
    <mergeCell ref="I13:K15"/>
    <mergeCell ref="I16:K18"/>
    <mergeCell ref="I19:K21"/>
    <mergeCell ref="I22:K24"/>
    <mergeCell ref="I25:K27"/>
    <mergeCell ref="I40:K42"/>
    <mergeCell ref="I28:K30"/>
    <mergeCell ref="I31:K33"/>
    <mergeCell ref="I34:K36"/>
    <mergeCell ref="I37:K39"/>
  </mergeCells>
  <printOptions horizontalCentered="1" verticalCentered="1"/>
  <pageMargins left="0" right="0" top="0.31" bottom="0" header="0" footer="0"/>
  <pageSetup fitToHeight="1" fitToWidth="1" horizontalDpi="600" verticalDpi="600" orientation="landscape" scale="56" r:id="rId2"/>
  <headerFooter alignWithMargins="0">
    <oddHeader>&amp;C&amp;"Arial,Bold"SUMMIT GEOENGINEERING SERVICES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workbookViewId="0" topLeftCell="A1">
      <selection activeCell="E3" sqref="E3"/>
    </sheetView>
  </sheetViews>
  <sheetFormatPr defaultColWidth="9.140625" defaultRowHeight="12.75"/>
  <sheetData>
    <row r="1" spans="1:10" ht="12.75">
      <c r="A1" s="8" t="s">
        <v>11</v>
      </c>
      <c r="C1" t="s">
        <v>103</v>
      </c>
      <c r="H1" s="8" t="s">
        <v>13</v>
      </c>
      <c r="J1">
        <v>14063</v>
      </c>
    </row>
    <row r="2" spans="1:10" ht="12.75">
      <c r="A2" s="8" t="s">
        <v>28</v>
      </c>
      <c r="C2" t="s">
        <v>83</v>
      </c>
      <c r="H2" s="18" t="s">
        <v>29</v>
      </c>
      <c r="I2" s="54">
        <v>39822</v>
      </c>
      <c r="J2" s="30"/>
    </row>
    <row r="3" spans="1:10" ht="12.75">
      <c r="A3" s="8" t="s">
        <v>12</v>
      </c>
      <c r="C3" t="s">
        <v>103</v>
      </c>
      <c r="H3" s="18" t="s">
        <v>30</v>
      </c>
      <c r="J3" t="s">
        <v>38</v>
      </c>
    </row>
    <row r="5" spans="1:13" ht="12.75">
      <c r="A5" s="65" t="s">
        <v>84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7" spans="1:5" ht="12.75">
      <c r="A7" t="s">
        <v>85</v>
      </c>
      <c r="C7" t="s">
        <v>86</v>
      </c>
      <c r="E7" s="66" t="s">
        <v>112</v>
      </c>
    </row>
    <row r="8" spans="1:5" ht="12.75">
      <c r="A8" t="s">
        <v>87</v>
      </c>
      <c r="C8" t="s">
        <v>88</v>
      </c>
      <c r="E8" s="67" t="s">
        <v>113</v>
      </c>
    </row>
    <row r="10" spans="1:12" ht="12.75">
      <c r="A10" s="66" t="s">
        <v>28</v>
      </c>
      <c r="C10" s="29" t="s">
        <v>89</v>
      </c>
      <c r="D10" s="29" t="s">
        <v>90</v>
      </c>
      <c r="E10" s="29" t="s">
        <v>91</v>
      </c>
      <c r="F10" s="29" t="s">
        <v>92</v>
      </c>
      <c r="G10" s="29" t="s">
        <v>93</v>
      </c>
      <c r="H10" s="29" t="s">
        <v>94</v>
      </c>
      <c r="I10" s="1"/>
      <c r="J10" s="29" t="s">
        <v>95</v>
      </c>
      <c r="K10" s="29" t="s">
        <v>96</v>
      </c>
      <c r="L10" s="68" t="s">
        <v>97</v>
      </c>
    </row>
    <row r="11" spans="1:2" ht="12.75">
      <c r="A11" s="69"/>
      <c r="B11" s="69"/>
    </row>
    <row r="12" spans="1:12" ht="12.75">
      <c r="A12" s="70" t="s">
        <v>111</v>
      </c>
      <c r="B12" s="70"/>
      <c r="C12" s="1">
        <v>4.4335</v>
      </c>
      <c r="D12" s="1">
        <v>3.5695</v>
      </c>
      <c r="E12" s="1">
        <v>1.9325</v>
      </c>
      <c r="F12" s="1">
        <f>C12-E12</f>
        <v>2.5010000000000003</v>
      </c>
      <c r="G12" s="1">
        <f>D12-E12</f>
        <v>1.637</v>
      </c>
      <c r="H12" s="1">
        <v>0.05371</v>
      </c>
      <c r="J12" s="71">
        <f>F12/H12</f>
        <v>46.56488549618321</v>
      </c>
      <c r="K12" s="72">
        <f>G12/H12</f>
        <v>30.478495624650904</v>
      </c>
      <c r="L12" t="s">
        <v>74</v>
      </c>
    </row>
    <row r="13" spans="1:10" ht="12.75">
      <c r="A13" s="69"/>
      <c r="B13" s="69"/>
      <c r="C13" s="1"/>
      <c r="D13" s="1"/>
      <c r="E13" s="1"/>
      <c r="F13" s="1"/>
      <c r="G13" s="1"/>
      <c r="H13" s="1"/>
      <c r="J13" s="73"/>
    </row>
    <row r="14" spans="1:11" ht="12.75">
      <c r="A14" s="70"/>
      <c r="B14" s="70"/>
      <c r="C14" s="1"/>
      <c r="D14" s="1"/>
      <c r="E14" s="1"/>
      <c r="F14" s="1"/>
      <c r="G14" s="1"/>
      <c r="H14" s="1"/>
      <c r="J14" s="71"/>
      <c r="K14" s="72"/>
    </row>
    <row r="15" spans="1:10" ht="12.75">
      <c r="A15" s="70"/>
      <c r="B15" s="70"/>
      <c r="C15" s="1"/>
      <c r="D15" s="1"/>
      <c r="E15" s="1"/>
      <c r="F15" s="1"/>
      <c r="G15" s="1"/>
      <c r="H15" s="1"/>
      <c r="J15" s="73"/>
    </row>
    <row r="16" spans="1:11" ht="12.75">
      <c r="A16" s="70"/>
      <c r="B16" s="70"/>
      <c r="C16" s="1"/>
      <c r="D16" s="1"/>
      <c r="E16" s="1"/>
      <c r="F16" s="1"/>
      <c r="G16" s="1"/>
      <c r="H16" s="1"/>
      <c r="J16" s="71"/>
      <c r="K16" s="72"/>
    </row>
    <row r="17" spans="1:10" ht="12.75">
      <c r="A17" s="70"/>
      <c r="B17" s="70"/>
      <c r="C17" s="1"/>
      <c r="D17" s="1"/>
      <c r="E17" s="1"/>
      <c r="F17" s="1"/>
      <c r="G17" s="1"/>
      <c r="H17" s="1"/>
      <c r="J17" s="73"/>
    </row>
    <row r="18" spans="1:11" ht="12.75">
      <c r="A18" s="70"/>
      <c r="B18" s="70"/>
      <c r="C18" s="1"/>
      <c r="D18" s="1"/>
      <c r="E18" s="1"/>
      <c r="F18" s="1"/>
      <c r="G18" s="1"/>
      <c r="H18" s="1"/>
      <c r="J18" s="71"/>
      <c r="K18" s="72"/>
    </row>
    <row r="19" spans="1:10" ht="12.75">
      <c r="A19" s="70"/>
      <c r="B19" s="70"/>
      <c r="C19" s="1"/>
      <c r="D19" s="1"/>
      <c r="E19" s="1"/>
      <c r="F19" s="1"/>
      <c r="G19" s="1"/>
      <c r="H19" s="1"/>
      <c r="J19" s="73"/>
    </row>
    <row r="20" spans="1:11" ht="12.75">
      <c r="A20" s="70"/>
      <c r="B20" s="70"/>
      <c r="C20" s="1"/>
      <c r="D20" s="1"/>
      <c r="E20" s="1"/>
      <c r="F20" s="1"/>
      <c r="G20" s="1"/>
      <c r="H20" s="1"/>
      <c r="J20" s="71"/>
      <c r="K20" s="72"/>
    </row>
    <row r="21" spans="1:10" ht="12.75">
      <c r="A21" s="70"/>
      <c r="B21" s="70"/>
      <c r="C21" s="1"/>
      <c r="D21" s="1"/>
      <c r="E21" s="1"/>
      <c r="F21" s="1"/>
      <c r="G21" s="1"/>
      <c r="H21" s="1"/>
      <c r="J21" s="73"/>
    </row>
    <row r="22" spans="1:11" ht="12.75">
      <c r="A22" s="70"/>
      <c r="B22" s="70"/>
      <c r="C22" s="1"/>
      <c r="D22" s="1"/>
      <c r="E22" s="1"/>
      <c r="F22" s="1"/>
      <c r="G22" s="75"/>
      <c r="H22" s="1"/>
      <c r="J22" s="71"/>
      <c r="K22" s="72"/>
    </row>
    <row r="23" spans="1:2" ht="12.75">
      <c r="A23" s="69"/>
      <c r="B23" s="69"/>
    </row>
    <row r="24" spans="1:2" ht="12.75">
      <c r="A24" s="69"/>
      <c r="B24" s="69"/>
    </row>
    <row r="25" spans="1:2" ht="12.75">
      <c r="A25" s="69"/>
      <c r="B25" s="69"/>
    </row>
    <row r="26" spans="1:2" ht="12.75">
      <c r="A26" s="69"/>
      <c r="B26" s="69"/>
    </row>
    <row r="27" spans="1:2" ht="12.75">
      <c r="A27" s="69"/>
      <c r="B27" s="69"/>
    </row>
    <row r="28" spans="1:2" ht="12.75">
      <c r="A28" s="69"/>
      <c r="B28" s="69"/>
    </row>
    <row r="29" spans="1:2" ht="12.75">
      <c r="A29" s="69"/>
      <c r="B29" s="69"/>
    </row>
    <row r="30" spans="1:2" ht="12.75">
      <c r="A30" s="69"/>
      <c r="B30" s="69"/>
    </row>
    <row r="31" spans="1:2" ht="12.75">
      <c r="A31" s="69"/>
      <c r="B31" s="69"/>
    </row>
    <row r="32" spans="1:2" ht="12.75">
      <c r="A32" s="69"/>
      <c r="B32" s="69"/>
    </row>
    <row r="33" spans="1:2" ht="12.75">
      <c r="A33" s="69"/>
      <c r="B33" s="69"/>
    </row>
    <row r="34" spans="1:2" ht="12.75">
      <c r="A34" s="69"/>
      <c r="B34" s="69"/>
    </row>
    <row r="35" spans="1:2" ht="12.75">
      <c r="A35" s="69"/>
      <c r="B35" s="69"/>
    </row>
    <row r="36" spans="1:2" ht="12.75">
      <c r="A36" s="69"/>
      <c r="B36" s="69"/>
    </row>
    <row r="37" spans="1:2" ht="12.75">
      <c r="A37" s="69"/>
      <c r="B37" s="69"/>
    </row>
    <row r="38" spans="1:2" ht="12.75">
      <c r="A38" s="69"/>
      <c r="B38" s="69"/>
    </row>
    <row r="39" spans="1:2" ht="12.75">
      <c r="A39" s="69"/>
      <c r="B39" s="69"/>
    </row>
    <row r="40" spans="1:2" ht="12.75">
      <c r="A40" s="69"/>
      <c r="B40" s="69"/>
    </row>
    <row r="41" spans="1:2" ht="12.75">
      <c r="A41" s="69"/>
      <c r="B41" s="69"/>
    </row>
    <row r="42" spans="1:2" ht="12.75">
      <c r="A42" s="69"/>
      <c r="B42" s="69"/>
    </row>
    <row r="43" spans="1:2" ht="12.75">
      <c r="A43" s="69"/>
      <c r="B43" s="69"/>
    </row>
    <row r="44" spans="1:2" ht="12.75">
      <c r="A44" s="69"/>
      <c r="B44" s="69"/>
    </row>
    <row r="45" spans="1:2" ht="12.75">
      <c r="A45" s="69"/>
      <c r="B45" s="69"/>
    </row>
    <row r="46" spans="1:2" ht="12.75">
      <c r="A46" s="69"/>
      <c r="B46" s="69"/>
    </row>
    <row r="47" spans="1:2" ht="12.75">
      <c r="A47" s="69"/>
      <c r="B47" s="69"/>
    </row>
    <row r="48" spans="1:2" ht="12.75">
      <c r="A48" s="69"/>
      <c r="B48" s="69"/>
    </row>
    <row r="49" spans="1:2" ht="12.75">
      <c r="A49" s="69"/>
      <c r="B49" s="69"/>
    </row>
    <row r="50" spans="1:2" ht="12.75">
      <c r="A50" s="69"/>
      <c r="B50" s="69"/>
    </row>
    <row r="51" spans="1:2" ht="12.75">
      <c r="A51" s="69"/>
      <c r="B51" s="69"/>
    </row>
    <row r="52" spans="1:2" ht="12.75">
      <c r="A52" s="69"/>
      <c r="B52" s="69"/>
    </row>
    <row r="53" spans="1:2" ht="12.75">
      <c r="A53" s="69"/>
      <c r="B53" s="69"/>
    </row>
    <row r="54" spans="1:2" ht="12.75">
      <c r="A54" s="69"/>
      <c r="B54" s="69"/>
    </row>
    <row r="55" spans="1:2" ht="12.75">
      <c r="A55" s="69"/>
      <c r="B55" s="69"/>
    </row>
    <row r="56" spans="1:2" ht="12.75">
      <c r="A56" s="69"/>
      <c r="B56" s="69"/>
    </row>
    <row r="57" spans="1:10" ht="12.75">
      <c r="A57" s="69"/>
      <c r="B57" s="69"/>
      <c r="I57" t="s">
        <v>33</v>
      </c>
      <c r="J57" t="s">
        <v>75</v>
      </c>
    </row>
  </sheetData>
  <mergeCells count="48">
    <mergeCell ref="A57:B57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2:B42"/>
    <mergeCell ref="A43:B43"/>
    <mergeCell ref="A44:B44"/>
    <mergeCell ref="A5:M5"/>
    <mergeCell ref="A38:B38"/>
    <mergeCell ref="A39:B39"/>
    <mergeCell ref="A40:B40"/>
    <mergeCell ref="A41:B41"/>
    <mergeCell ref="A34:B34"/>
    <mergeCell ref="A35:B35"/>
    <mergeCell ref="A37:B37"/>
    <mergeCell ref="A30:B30"/>
    <mergeCell ref="A31:B31"/>
    <mergeCell ref="A32:B32"/>
    <mergeCell ref="A33:B33"/>
    <mergeCell ref="A27:B27"/>
    <mergeCell ref="A28:B28"/>
    <mergeCell ref="A29:B29"/>
    <mergeCell ref="A36:B36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</mergeCells>
  <printOptions/>
  <pageMargins left="0.75" right="0.75" top="1" bottom="1" header="0.5" footer="0.5"/>
  <pageSetup horizontalDpi="600" verticalDpi="600" orientation="portrait" scale="76" r:id="rId1"/>
  <headerFooter alignWithMargins="0">
    <oddHeader>&amp;CSummit Environmental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workbookViewId="0" topLeftCell="A1">
      <selection activeCell="E3" sqref="E3"/>
    </sheetView>
  </sheetViews>
  <sheetFormatPr defaultColWidth="9.140625" defaultRowHeight="12.75"/>
  <cols>
    <col min="2" max="2" width="11.57421875" style="0" customWidth="1"/>
  </cols>
  <sheetData>
    <row r="1" spans="1:10" ht="12.75">
      <c r="A1" s="8" t="s">
        <v>11</v>
      </c>
      <c r="C1" t="s">
        <v>103</v>
      </c>
      <c r="H1" s="8" t="s">
        <v>13</v>
      </c>
      <c r="J1">
        <v>14063</v>
      </c>
    </row>
    <row r="2" spans="1:10" ht="12.75">
      <c r="A2" s="8" t="s">
        <v>28</v>
      </c>
      <c r="C2" t="s">
        <v>83</v>
      </c>
      <c r="H2" s="18" t="s">
        <v>29</v>
      </c>
      <c r="I2" s="54">
        <v>39822</v>
      </c>
      <c r="J2" s="30"/>
    </row>
    <row r="3" spans="1:10" ht="12.75">
      <c r="A3" s="8" t="s">
        <v>12</v>
      </c>
      <c r="C3" t="s">
        <v>103</v>
      </c>
      <c r="H3" s="18" t="s">
        <v>30</v>
      </c>
      <c r="J3" t="s">
        <v>38</v>
      </c>
    </row>
    <row r="5" ht="12.75">
      <c r="F5" s="2" t="s">
        <v>98</v>
      </c>
    </row>
    <row r="7" spans="1:4" ht="12.75">
      <c r="A7" t="s">
        <v>99</v>
      </c>
      <c r="C7">
        <v>434</v>
      </c>
      <c r="D7" t="s">
        <v>110</v>
      </c>
    </row>
    <row r="9" spans="1:9" ht="12.75">
      <c r="A9" s="29" t="s">
        <v>100</v>
      </c>
      <c r="B9" s="1"/>
      <c r="C9" s="29" t="s">
        <v>101</v>
      </c>
      <c r="D9" s="1"/>
      <c r="E9" s="29" t="s">
        <v>102</v>
      </c>
      <c r="F9" s="1"/>
      <c r="G9" s="29" t="s">
        <v>109</v>
      </c>
      <c r="H9" s="1"/>
      <c r="I9" s="29" t="s">
        <v>25</v>
      </c>
    </row>
    <row r="10" spans="1:9" ht="12.75">
      <c r="A10" t="s">
        <v>104</v>
      </c>
      <c r="C10" s="1">
        <v>50</v>
      </c>
      <c r="E10" s="1">
        <v>0.0472</v>
      </c>
      <c r="G10" s="74">
        <f>C10/E10</f>
        <v>1059.322033898305</v>
      </c>
      <c r="I10" t="s">
        <v>107</v>
      </c>
    </row>
    <row r="11" spans="1:9" ht="12.75">
      <c r="A11" t="s">
        <v>105</v>
      </c>
      <c r="C11" s="1">
        <v>38</v>
      </c>
      <c r="E11" s="1">
        <v>0.0472</v>
      </c>
      <c r="G11" s="74">
        <f>C11/E11</f>
        <v>805.0847457627119</v>
      </c>
      <c r="I11" t="s">
        <v>108</v>
      </c>
    </row>
    <row r="12" spans="1:9" ht="12.75">
      <c r="A12" t="s">
        <v>106</v>
      </c>
      <c r="C12" s="1">
        <v>48</v>
      </c>
      <c r="E12" s="1">
        <v>0.0472</v>
      </c>
      <c r="G12" s="74">
        <f>C12/E12</f>
        <v>1016.9491525423729</v>
      </c>
      <c r="I12" t="s">
        <v>108</v>
      </c>
    </row>
    <row r="13" spans="3:7" ht="12.75">
      <c r="C13" s="1"/>
      <c r="E13" s="1"/>
      <c r="G13" s="74"/>
    </row>
    <row r="14" spans="3:7" ht="12.75">
      <c r="C14" s="1"/>
      <c r="E14" s="1"/>
      <c r="G14" s="74"/>
    </row>
    <row r="15" spans="3:11" ht="12.75">
      <c r="C15" s="1"/>
      <c r="E15" s="1"/>
      <c r="G15" s="74"/>
      <c r="J15" t="s">
        <v>33</v>
      </c>
      <c r="K15" t="s">
        <v>75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Environmental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</dc:creator>
  <cp:keywords/>
  <dc:description/>
  <cp:lastModifiedBy>dgilman</cp:lastModifiedBy>
  <cp:lastPrinted>2009-01-15T21:28:10Z</cp:lastPrinted>
  <dcterms:created xsi:type="dcterms:W3CDTF">2003-04-04T18:29:52Z</dcterms:created>
  <dcterms:modified xsi:type="dcterms:W3CDTF">2009-01-15T21:45:31Z</dcterms:modified>
  <cp:category/>
  <cp:version/>
  <cp:contentType/>
  <cp:contentStatus/>
</cp:coreProperties>
</file>