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11355" windowHeight="615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M47" i="1"/>
  <c r="M61" s="1"/>
  <c r="N47"/>
  <c r="O47"/>
  <c r="E47"/>
  <c r="O61"/>
  <c r="N61"/>
  <c r="G47"/>
  <c r="H60"/>
  <c r="K60"/>
  <c r="H59"/>
  <c r="J59" s="1"/>
  <c r="H58"/>
  <c r="I58"/>
  <c r="H46"/>
  <c r="J46" s="1"/>
  <c r="H45"/>
  <c r="J45"/>
  <c r="H44"/>
  <c r="I44" s="1"/>
  <c r="H43"/>
  <c r="K43"/>
  <c r="H42"/>
  <c r="K42" s="1"/>
  <c r="H41"/>
  <c r="J41"/>
  <c r="H40"/>
  <c r="I40" s="1"/>
  <c r="H39"/>
  <c r="J39"/>
  <c r="H38"/>
  <c r="I38" s="1"/>
  <c r="H37"/>
  <c r="J37"/>
  <c r="H36"/>
  <c r="I36" s="1"/>
  <c r="H35"/>
  <c r="K35"/>
  <c r="H34"/>
  <c r="I34" s="1"/>
  <c r="H33"/>
  <c r="J33"/>
  <c r="H32"/>
  <c r="K32" s="1"/>
  <c r="H31"/>
  <c r="J31"/>
  <c r="H30"/>
  <c r="I30" s="1"/>
  <c r="H29"/>
  <c r="J29"/>
  <c r="H28"/>
  <c r="I28" s="1"/>
  <c r="H27"/>
  <c r="J27"/>
  <c r="H57"/>
  <c r="K57" s="1"/>
  <c r="H56"/>
  <c r="K56"/>
  <c r="H55"/>
  <c r="J55" s="1"/>
  <c r="H54"/>
  <c r="K54"/>
  <c r="H26"/>
  <c r="I26" s="1"/>
  <c r="H25"/>
  <c r="J25"/>
  <c r="H24"/>
  <c r="J24" s="1"/>
  <c r="H23"/>
  <c r="J23"/>
  <c r="H22"/>
  <c r="I22" s="1"/>
  <c r="H21"/>
  <c r="J21" s="1"/>
  <c r="H20"/>
  <c r="J20"/>
  <c r="H19"/>
  <c r="I19" s="1"/>
  <c r="H52"/>
  <c r="K52"/>
  <c r="H18"/>
  <c r="K18" s="1"/>
  <c r="H51"/>
  <c r="I51"/>
  <c r="H17"/>
  <c r="J17" s="1"/>
  <c r="H16"/>
  <c r="J16"/>
  <c r="H15"/>
  <c r="J15" s="1"/>
  <c r="H14"/>
  <c r="J14"/>
  <c r="H13"/>
  <c r="J13" s="1"/>
  <c r="H50"/>
  <c r="K50"/>
  <c r="H49"/>
  <c r="J49" s="1"/>
  <c r="H12"/>
  <c r="K12"/>
  <c r="H11"/>
  <c r="I11" s="1"/>
  <c r="H10"/>
  <c r="J10"/>
  <c r="H9"/>
  <c r="I9" s="1"/>
  <c r="H8"/>
  <c r="K8"/>
  <c r="H7"/>
  <c r="I7" s="1"/>
  <c r="H6"/>
  <c r="K6"/>
  <c r="H5"/>
  <c r="J5" s="1"/>
  <c r="H4"/>
  <c r="I4"/>
  <c r="H3"/>
  <c r="J3" s="1"/>
  <c r="I35"/>
  <c r="K16"/>
  <c r="I50"/>
  <c r="J60"/>
  <c r="K20"/>
  <c r="I32"/>
  <c r="K39"/>
  <c r="J35"/>
  <c r="K58"/>
  <c r="I29"/>
  <c r="K26"/>
  <c r="J22"/>
  <c r="I45"/>
  <c r="K29"/>
  <c r="K37"/>
  <c r="K41"/>
  <c r="K45"/>
  <c r="I27"/>
  <c r="I21"/>
  <c r="I23"/>
  <c r="I49"/>
  <c r="I56"/>
  <c r="I41"/>
  <c r="I37"/>
  <c r="K25"/>
  <c r="I33"/>
  <c r="I43"/>
  <c r="K14"/>
  <c r="K55"/>
  <c r="I52"/>
  <c r="I16"/>
  <c r="J57"/>
  <c r="I25"/>
  <c r="K27"/>
  <c r="K30"/>
  <c r="J52"/>
  <c r="I60"/>
  <c r="I39"/>
  <c r="K33"/>
  <c r="J54"/>
  <c r="K49"/>
  <c r="J50"/>
  <c r="K13"/>
  <c r="K4"/>
  <c r="I24"/>
  <c r="I12"/>
  <c r="I31"/>
  <c r="K17"/>
  <c r="K28"/>
  <c r="J43"/>
  <c r="K31"/>
  <c r="K59"/>
  <c r="I14"/>
  <c r="I20"/>
  <c r="I55"/>
  <c r="I54"/>
  <c r="I17"/>
  <c r="J58"/>
  <c r="J36"/>
  <c r="J12"/>
  <c r="K51"/>
  <c r="K36"/>
  <c r="I8"/>
  <c r="K10"/>
  <c r="I6"/>
  <c r="J51"/>
  <c r="J4"/>
  <c r="J6"/>
  <c r="J8"/>
  <c r="I10"/>
  <c r="H47"/>
  <c r="K23"/>
  <c r="J56"/>
  <c r="I13" l="1"/>
  <c r="J38"/>
  <c r="K44"/>
  <c r="K40"/>
  <c r="K5"/>
  <c r="I5"/>
  <c r="K21"/>
  <c r="K7"/>
  <c r="K3"/>
  <c r="J7"/>
  <c r="J47" s="1"/>
  <c r="J11"/>
  <c r="K15"/>
  <c r="J18"/>
  <c r="K34"/>
  <c r="K38"/>
  <c r="J40"/>
  <c r="I42"/>
  <c r="J44"/>
  <c r="I46"/>
  <c r="I59"/>
  <c r="J34"/>
  <c r="J28"/>
  <c r="K19"/>
  <c r="I57"/>
  <c r="I61" s="1"/>
  <c r="J42"/>
  <c r="J30"/>
  <c r="I18"/>
  <c r="J26"/>
  <c r="I15"/>
  <c r="K22"/>
  <c r="K24"/>
  <c r="J32"/>
  <c r="K9"/>
  <c r="J9"/>
  <c r="J19"/>
  <c r="I3"/>
  <c r="K11"/>
  <c r="K46"/>
  <c r="I47" l="1"/>
  <c r="I62" s="1"/>
  <c r="K47"/>
</calcChain>
</file>

<file path=xl/sharedStrings.xml><?xml version="1.0" encoding="utf-8"?>
<sst xmlns="http://schemas.openxmlformats.org/spreadsheetml/2006/main" count="91" uniqueCount="68">
  <si>
    <t>101a</t>
  </si>
  <si>
    <t>101B</t>
  </si>
  <si>
    <t>102B</t>
  </si>
  <si>
    <t>102A</t>
  </si>
  <si>
    <t>103B</t>
  </si>
  <si>
    <t>103A</t>
  </si>
  <si>
    <t>TRASH000</t>
  </si>
  <si>
    <t>LAUNDRY</t>
  </si>
  <si>
    <t>106A</t>
  </si>
  <si>
    <t>106B</t>
  </si>
  <si>
    <t>108B</t>
  </si>
  <si>
    <t>KITCHEN</t>
  </si>
  <si>
    <t>108A</t>
  </si>
  <si>
    <t>KITCHEN 0000 CORNER</t>
  </si>
  <si>
    <t>110A</t>
  </si>
  <si>
    <t>110B</t>
  </si>
  <si>
    <t>111A</t>
  </si>
  <si>
    <t>111B</t>
  </si>
  <si>
    <t>112B</t>
  </si>
  <si>
    <t>112A</t>
  </si>
  <si>
    <t>Basemnt</t>
  </si>
  <si>
    <t>FIrST</t>
  </si>
  <si>
    <t>104a</t>
  </si>
  <si>
    <t>104b</t>
  </si>
  <si>
    <t>109a</t>
  </si>
  <si>
    <t>109B</t>
  </si>
  <si>
    <t>105A</t>
  </si>
  <si>
    <t>105B</t>
  </si>
  <si>
    <t>107A</t>
  </si>
  <si>
    <t>107B</t>
  </si>
  <si>
    <t>LOBBY</t>
  </si>
  <si>
    <t>201B</t>
  </si>
  <si>
    <t>201A</t>
  </si>
  <si>
    <t>202A</t>
  </si>
  <si>
    <t>202B</t>
  </si>
  <si>
    <t>203B</t>
  </si>
  <si>
    <t>203A</t>
  </si>
  <si>
    <t>204A</t>
  </si>
  <si>
    <t>204B</t>
  </si>
  <si>
    <t>205B</t>
  </si>
  <si>
    <t>205A</t>
  </si>
  <si>
    <t>207A</t>
  </si>
  <si>
    <t>207B</t>
  </si>
  <si>
    <t>206B</t>
  </si>
  <si>
    <t>206A</t>
  </si>
  <si>
    <t>208A</t>
  </si>
  <si>
    <t>208B</t>
  </si>
  <si>
    <t>209B</t>
  </si>
  <si>
    <t>209A</t>
  </si>
  <si>
    <t>210A</t>
  </si>
  <si>
    <t>210B</t>
  </si>
  <si>
    <t>COR 2ND RT</t>
  </si>
  <si>
    <t>CORRRIDOR 2ND CTR</t>
  </si>
  <si>
    <t>COR 2ND LFT</t>
  </si>
  <si>
    <t xml:space="preserve">HEAT  </t>
  </si>
  <si>
    <t>CFM</t>
  </si>
  <si>
    <t>cooling</t>
  </si>
  <si>
    <t>area</t>
  </si>
  <si>
    <t>F</t>
  </si>
  <si>
    <t>?</t>
  </si>
  <si>
    <t>FP</t>
  </si>
  <si>
    <t>WALL UNIT QUANTITY AND SIZE</t>
  </si>
  <si>
    <t>Q</t>
  </si>
  <si>
    <t>COUNT/TOTAL</t>
  </si>
  <si>
    <t>CORRRIDOR 1st  CTR</t>
  </si>
  <si>
    <t>1ST RT corridor</t>
  </si>
  <si>
    <t>1ST LFT coridor</t>
  </si>
  <si>
    <t>BASEMENT CORRIDOR</t>
  </si>
</sst>
</file>

<file path=xl/styles.xml><?xml version="1.0" encoding="utf-8"?>
<styleSheet xmlns="http://schemas.openxmlformats.org/spreadsheetml/2006/main">
  <fonts count="3">
    <font>
      <sz val="10"/>
      <name val="Arial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1" fontId="0" fillId="0" borderId="1" xfId="0" applyNumberFormat="1" applyBorder="1"/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/>
    <xf numFmtId="0" fontId="0" fillId="2" borderId="2" xfId="0" applyFill="1" applyBorder="1"/>
    <xf numFmtId="1" fontId="0" fillId="2" borderId="2" xfId="0" applyNumberFormat="1" applyFill="1" applyBorder="1"/>
    <xf numFmtId="0" fontId="0" fillId="0" borderId="2" xfId="0" applyBorder="1"/>
    <xf numFmtId="0" fontId="2" fillId="0" borderId="1" xfId="0" applyFont="1" applyBorder="1"/>
    <xf numFmtId="0" fontId="0" fillId="0" borderId="3" xfId="0" applyBorder="1" applyAlignment="1">
      <alignment horizontal="center"/>
    </xf>
    <xf numFmtId="0" fontId="0" fillId="0" borderId="4" xfId="0" applyFill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"/>
  <sheetViews>
    <sheetView tabSelected="1" workbookViewId="0">
      <selection activeCell="D5" sqref="D5"/>
    </sheetView>
  </sheetViews>
  <sheetFormatPr defaultRowHeight="12.75"/>
  <cols>
    <col min="1" max="1" width="3.7109375" style="5" customWidth="1"/>
    <col min="2" max="2" width="4.85546875" style="5" customWidth="1"/>
    <col min="3" max="3" width="15.28515625" customWidth="1"/>
    <col min="4" max="4" width="5" customWidth="1"/>
    <col min="5" max="5" width="3.85546875" customWidth="1"/>
    <col min="6" max="6" width="6.7109375" customWidth="1"/>
    <col min="7" max="7" width="4.85546875" style="5" customWidth="1"/>
    <col min="8" max="8" width="9.140625" style="5"/>
    <col min="10" max="10" width="7" customWidth="1"/>
    <col min="12" max="12" width="4" customWidth="1"/>
    <col min="13" max="13" width="6" style="5" customWidth="1"/>
    <col min="14" max="14" width="5.5703125" style="5" customWidth="1"/>
    <col min="15" max="15" width="6.5703125" style="5" customWidth="1"/>
  </cols>
  <sheetData>
    <row r="1" spans="1:15" ht="27.75" customHeight="1">
      <c r="M1" s="14" t="s">
        <v>61</v>
      </c>
      <c r="N1" s="15"/>
      <c r="O1" s="15"/>
    </row>
    <row r="2" spans="1:15" ht="22.5" customHeight="1">
      <c r="A2" s="3"/>
      <c r="B2" s="3"/>
      <c r="C2" s="1"/>
      <c r="D2" s="1" t="s">
        <v>21</v>
      </c>
      <c r="E2" s="10" t="s">
        <v>62</v>
      </c>
      <c r="F2" s="6" t="s">
        <v>20</v>
      </c>
      <c r="G2" s="13" t="s">
        <v>62</v>
      </c>
      <c r="H2" s="3" t="s">
        <v>57</v>
      </c>
      <c r="I2" s="1" t="s">
        <v>54</v>
      </c>
      <c r="J2" s="1" t="s">
        <v>55</v>
      </c>
      <c r="K2" s="7" t="s">
        <v>56</v>
      </c>
      <c r="L2" s="10" t="s">
        <v>60</v>
      </c>
      <c r="M2" s="11">
        <v>7000</v>
      </c>
      <c r="N2" s="11">
        <v>9000</v>
      </c>
      <c r="O2" s="11">
        <v>12000</v>
      </c>
    </row>
    <row r="3" spans="1:15">
      <c r="A3" s="3">
        <v>1</v>
      </c>
      <c r="B3" s="3">
        <v>1</v>
      </c>
      <c r="C3" s="1" t="s">
        <v>0</v>
      </c>
      <c r="D3" s="1">
        <v>391</v>
      </c>
      <c r="E3" s="1">
        <v>1</v>
      </c>
      <c r="F3" s="1">
        <v>358</v>
      </c>
      <c r="G3" s="3">
        <v>1</v>
      </c>
      <c r="H3" s="3">
        <f t="shared" ref="H3:H46" si="0">D3+F3</f>
        <v>749</v>
      </c>
      <c r="I3" s="1">
        <f>H3*15</f>
        <v>11235</v>
      </c>
      <c r="J3" s="2">
        <f>H3*0.5</f>
        <v>374.5</v>
      </c>
      <c r="K3" s="7">
        <f>H3*14</f>
        <v>10486</v>
      </c>
      <c r="L3" s="1" t="s">
        <v>58</v>
      </c>
      <c r="M3" s="3">
        <v>2</v>
      </c>
      <c r="N3" s="3"/>
      <c r="O3" s="3"/>
    </row>
    <row r="4" spans="1:15">
      <c r="A4" s="3">
        <v>2</v>
      </c>
      <c r="B4" s="3">
        <v>2</v>
      </c>
      <c r="C4" s="1" t="s">
        <v>1</v>
      </c>
      <c r="D4" s="1">
        <v>282</v>
      </c>
      <c r="E4" s="1">
        <v>1</v>
      </c>
      <c r="F4" s="1">
        <v>314</v>
      </c>
      <c r="G4" s="3">
        <v>1</v>
      </c>
      <c r="H4" s="3">
        <f t="shared" si="0"/>
        <v>596</v>
      </c>
      <c r="I4" s="1">
        <f>H4*16</f>
        <v>9536</v>
      </c>
      <c r="J4" s="2">
        <f t="shared" ref="J4:J46" si="1">H4*0.5</f>
        <v>298</v>
      </c>
      <c r="K4" s="7">
        <f t="shared" ref="K4:K46" si="2">H4*14</f>
        <v>8344</v>
      </c>
      <c r="L4" s="1"/>
      <c r="M4" s="3">
        <v>2</v>
      </c>
      <c r="N4" s="3"/>
      <c r="O4" s="3"/>
    </row>
    <row r="5" spans="1:15">
      <c r="A5" s="3">
        <v>3</v>
      </c>
      <c r="B5" s="3">
        <v>3</v>
      </c>
      <c r="C5" s="1" t="s">
        <v>2</v>
      </c>
      <c r="D5" s="1">
        <v>268</v>
      </c>
      <c r="E5" s="1">
        <v>1</v>
      </c>
      <c r="F5" s="1">
        <v>300</v>
      </c>
      <c r="G5" s="3">
        <v>1</v>
      </c>
      <c r="H5" s="3">
        <f t="shared" si="0"/>
        <v>568</v>
      </c>
      <c r="I5" s="1">
        <f>H5*16</f>
        <v>9088</v>
      </c>
      <c r="J5" s="2">
        <f t="shared" si="1"/>
        <v>284</v>
      </c>
      <c r="K5" s="7">
        <f t="shared" si="2"/>
        <v>7952</v>
      </c>
      <c r="L5" s="1"/>
      <c r="M5" s="3">
        <v>2</v>
      </c>
      <c r="N5" s="3"/>
      <c r="O5" s="3"/>
    </row>
    <row r="6" spans="1:15">
      <c r="A6" s="3">
        <v>4</v>
      </c>
      <c r="B6" s="3">
        <v>4</v>
      </c>
      <c r="C6" s="1" t="s">
        <v>3</v>
      </c>
      <c r="D6" s="1">
        <v>378</v>
      </c>
      <c r="E6" s="1">
        <v>1</v>
      </c>
      <c r="F6" s="1">
        <v>404</v>
      </c>
      <c r="G6" s="3">
        <v>1</v>
      </c>
      <c r="H6" s="3">
        <f t="shared" si="0"/>
        <v>782</v>
      </c>
      <c r="I6" s="1">
        <f>H6*16</f>
        <v>12512</v>
      </c>
      <c r="J6" s="2">
        <f t="shared" si="1"/>
        <v>391</v>
      </c>
      <c r="K6" s="7">
        <f t="shared" si="2"/>
        <v>10948</v>
      </c>
      <c r="L6" s="1" t="s">
        <v>58</v>
      </c>
      <c r="M6" s="3">
        <v>2</v>
      </c>
      <c r="N6" s="3"/>
      <c r="O6" s="3"/>
    </row>
    <row r="7" spans="1:15">
      <c r="A7" s="3">
        <v>5</v>
      </c>
      <c r="B7" s="3">
        <v>5</v>
      </c>
      <c r="C7" s="1" t="s">
        <v>4</v>
      </c>
      <c r="D7" s="1">
        <v>296</v>
      </c>
      <c r="E7" s="1">
        <v>1</v>
      </c>
      <c r="F7" s="1">
        <v>405</v>
      </c>
      <c r="G7" s="3">
        <v>1</v>
      </c>
      <c r="H7" s="3">
        <f t="shared" si="0"/>
        <v>701</v>
      </c>
      <c r="I7" s="1">
        <f>H7*16</f>
        <v>11216</v>
      </c>
      <c r="J7" s="2">
        <f t="shared" si="1"/>
        <v>350.5</v>
      </c>
      <c r="K7" s="7">
        <f t="shared" si="2"/>
        <v>9814</v>
      </c>
      <c r="L7" s="1"/>
      <c r="M7" s="3">
        <v>2</v>
      </c>
      <c r="N7" s="3"/>
      <c r="O7" s="3"/>
    </row>
    <row r="8" spans="1:15">
      <c r="A8" s="3">
        <v>6</v>
      </c>
      <c r="B8" s="3">
        <v>6</v>
      </c>
      <c r="C8" s="1" t="s">
        <v>5</v>
      </c>
      <c r="D8" s="1">
        <v>371</v>
      </c>
      <c r="E8" s="1">
        <v>1</v>
      </c>
      <c r="F8" s="2">
        <v>456.72</v>
      </c>
      <c r="G8" s="3">
        <v>1</v>
      </c>
      <c r="H8" s="4">
        <f t="shared" si="0"/>
        <v>827.72</v>
      </c>
      <c r="I8" s="2">
        <f>H8*16</f>
        <v>13243.52</v>
      </c>
      <c r="J8" s="2">
        <f t="shared" si="1"/>
        <v>413.86</v>
      </c>
      <c r="K8" s="8">
        <f t="shared" si="2"/>
        <v>11588.08</v>
      </c>
      <c r="L8" s="1" t="s">
        <v>58</v>
      </c>
      <c r="M8" s="3">
        <v>2</v>
      </c>
      <c r="N8" s="3"/>
      <c r="O8" s="3"/>
    </row>
    <row r="9" spans="1:15">
      <c r="A9" s="3">
        <v>7</v>
      </c>
      <c r="B9" s="3">
        <v>7</v>
      </c>
      <c r="C9" s="1" t="s">
        <v>22</v>
      </c>
      <c r="D9" s="1">
        <v>731</v>
      </c>
      <c r="E9" s="1">
        <v>2</v>
      </c>
      <c r="F9" s="1"/>
      <c r="G9" s="3"/>
      <c r="H9" s="3">
        <f t="shared" si="0"/>
        <v>731</v>
      </c>
      <c r="I9" s="1">
        <f>H9*22</f>
        <v>16082</v>
      </c>
      <c r="J9" s="2">
        <f t="shared" si="1"/>
        <v>365.5</v>
      </c>
      <c r="K9" s="7">
        <f t="shared" si="2"/>
        <v>10234</v>
      </c>
      <c r="L9" s="1" t="s">
        <v>58</v>
      </c>
      <c r="M9" s="3">
        <v>2</v>
      </c>
      <c r="N9" s="3"/>
      <c r="O9" s="3"/>
    </row>
    <row r="10" spans="1:15">
      <c r="A10" s="3">
        <v>8</v>
      </c>
      <c r="B10" s="3">
        <v>8</v>
      </c>
      <c r="C10" s="1" t="s">
        <v>23</v>
      </c>
      <c r="D10" s="1">
        <v>542</v>
      </c>
      <c r="E10" s="1">
        <v>2</v>
      </c>
      <c r="F10" s="1"/>
      <c r="G10" s="3"/>
      <c r="H10" s="3">
        <f t="shared" si="0"/>
        <v>542</v>
      </c>
      <c r="I10" s="1">
        <f t="shared" ref="I10:I18" si="3">H10*16</f>
        <v>8672</v>
      </c>
      <c r="J10" s="2">
        <f t="shared" si="1"/>
        <v>271</v>
      </c>
      <c r="K10" s="7">
        <f t="shared" si="2"/>
        <v>7588</v>
      </c>
      <c r="L10" s="1"/>
      <c r="M10" s="3">
        <v>2</v>
      </c>
      <c r="N10" s="3"/>
      <c r="O10" s="3"/>
    </row>
    <row r="11" spans="1:15">
      <c r="A11" s="3">
        <v>9</v>
      </c>
      <c r="B11" s="3">
        <v>9</v>
      </c>
      <c r="C11" s="1" t="s">
        <v>26</v>
      </c>
      <c r="D11" s="1">
        <v>702</v>
      </c>
      <c r="E11" s="1">
        <v>1</v>
      </c>
      <c r="F11" s="1"/>
      <c r="G11" s="3"/>
      <c r="H11" s="3">
        <f t="shared" si="0"/>
        <v>702</v>
      </c>
      <c r="I11" s="1">
        <f t="shared" si="3"/>
        <v>11232</v>
      </c>
      <c r="J11" s="2">
        <f t="shared" si="1"/>
        <v>351</v>
      </c>
      <c r="K11" s="7">
        <f t="shared" si="2"/>
        <v>9828</v>
      </c>
      <c r="L11" s="1" t="s">
        <v>58</v>
      </c>
      <c r="M11" s="3">
        <v>1</v>
      </c>
      <c r="N11" s="3"/>
      <c r="O11" s="3">
        <v>1</v>
      </c>
    </row>
    <row r="12" spans="1:15">
      <c r="A12" s="3">
        <v>10</v>
      </c>
      <c r="B12" s="3">
        <v>10</v>
      </c>
      <c r="C12" s="1" t="s">
        <v>27</v>
      </c>
      <c r="D12" s="1">
        <v>338</v>
      </c>
      <c r="E12" s="1">
        <v>1</v>
      </c>
      <c r="F12" s="1"/>
      <c r="G12" s="3"/>
      <c r="H12" s="3">
        <f t="shared" si="0"/>
        <v>338</v>
      </c>
      <c r="I12" s="1">
        <f t="shared" si="3"/>
        <v>5408</v>
      </c>
      <c r="J12" s="2">
        <f t="shared" si="1"/>
        <v>169</v>
      </c>
      <c r="K12" s="7">
        <f t="shared" si="2"/>
        <v>4732</v>
      </c>
      <c r="L12" s="1"/>
      <c r="M12" s="3">
        <v>1</v>
      </c>
      <c r="N12" s="3"/>
      <c r="O12" s="3"/>
    </row>
    <row r="13" spans="1:15">
      <c r="A13" s="3">
        <v>13</v>
      </c>
      <c r="B13" s="3">
        <v>11</v>
      </c>
      <c r="C13" s="1" t="s">
        <v>8</v>
      </c>
      <c r="D13" s="1">
        <v>542</v>
      </c>
      <c r="E13" s="1">
        <v>1</v>
      </c>
      <c r="F13" s="1">
        <v>662</v>
      </c>
      <c r="G13" s="3">
        <v>2</v>
      </c>
      <c r="H13" s="3">
        <f t="shared" si="0"/>
        <v>1204</v>
      </c>
      <c r="I13" s="1">
        <f>H13*12</f>
        <v>14448</v>
      </c>
      <c r="J13" s="2">
        <f t="shared" si="1"/>
        <v>602</v>
      </c>
      <c r="K13" s="7">
        <f t="shared" si="2"/>
        <v>16856</v>
      </c>
      <c r="L13" s="1" t="s">
        <v>58</v>
      </c>
      <c r="M13" s="3">
        <v>3</v>
      </c>
      <c r="N13" s="3"/>
      <c r="O13" s="3"/>
    </row>
    <row r="14" spans="1:15">
      <c r="A14" s="3">
        <v>14</v>
      </c>
      <c r="B14" s="3">
        <v>12</v>
      </c>
      <c r="C14" s="1" t="s">
        <v>9</v>
      </c>
      <c r="D14" s="1">
        <v>358</v>
      </c>
      <c r="E14" s="1">
        <v>1</v>
      </c>
      <c r="F14" s="1">
        <v>426</v>
      </c>
      <c r="G14" s="3">
        <v>1</v>
      </c>
      <c r="H14" s="3">
        <f t="shared" si="0"/>
        <v>784</v>
      </c>
      <c r="I14" s="1">
        <f t="shared" si="3"/>
        <v>12544</v>
      </c>
      <c r="J14" s="2">
        <f t="shared" si="1"/>
        <v>392</v>
      </c>
      <c r="K14" s="7">
        <f t="shared" si="2"/>
        <v>10976</v>
      </c>
      <c r="L14" s="1"/>
      <c r="M14" s="3">
        <v>2</v>
      </c>
      <c r="N14" s="3"/>
      <c r="O14" s="3"/>
    </row>
    <row r="15" spans="1:15">
      <c r="A15" s="3">
        <v>15</v>
      </c>
      <c r="B15" s="3">
        <v>13</v>
      </c>
      <c r="C15" s="1" t="s">
        <v>28</v>
      </c>
      <c r="D15" s="1">
        <v>406</v>
      </c>
      <c r="E15" s="1">
        <v>1</v>
      </c>
      <c r="F15" s="1"/>
      <c r="G15" s="3"/>
      <c r="H15" s="3">
        <f t="shared" si="0"/>
        <v>406</v>
      </c>
      <c r="I15" s="1">
        <f t="shared" si="3"/>
        <v>6496</v>
      </c>
      <c r="J15" s="2">
        <f t="shared" si="1"/>
        <v>203</v>
      </c>
      <c r="K15" s="7">
        <f t="shared" si="2"/>
        <v>5684</v>
      </c>
      <c r="L15" s="1" t="s">
        <v>58</v>
      </c>
      <c r="M15" s="3">
        <v>1</v>
      </c>
      <c r="N15" s="3"/>
      <c r="O15" s="3"/>
    </row>
    <row r="16" spans="1:15">
      <c r="A16" s="3">
        <v>16</v>
      </c>
      <c r="B16" s="3">
        <v>14</v>
      </c>
      <c r="C16" s="1" t="s">
        <v>29</v>
      </c>
      <c r="D16" s="1">
        <v>336</v>
      </c>
      <c r="E16" s="1">
        <v>1</v>
      </c>
      <c r="F16" s="1"/>
      <c r="G16" s="3"/>
      <c r="H16" s="3">
        <f t="shared" si="0"/>
        <v>336</v>
      </c>
      <c r="I16" s="1">
        <f t="shared" si="3"/>
        <v>5376</v>
      </c>
      <c r="J16" s="2">
        <f t="shared" si="1"/>
        <v>168</v>
      </c>
      <c r="K16" s="7">
        <f t="shared" si="2"/>
        <v>4704</v>
      </c>
      <c r="L16" s="1"/>
      <c r="M16" s="3">
        <v>1</v>
      </c>
      <c r="N16" s="3"/>
      <c r="O16" s="3"/>
    </row>
    <row r="17" spans="1:15">
      <c r="A17" s="3">
        <v>17</v>
      </c>
      <c r="B17" s="3">
        <v>15</v>
      </c>
      <c r="C17" s="1" t="s">
        <v>10</v>
      </c>
      <c r="D17" s="1">
        <v>354</v>
      </c>
      <c r="E17" s="1">
        <v>1</v>
      </c>
      <c r="F17" s="1">
        <v>383</v>
      </c>
      <c r="G17" s="3">
        <v>1</v>
      </c>
      <c r="H17" s="3">
        <f t="shared" si="0"/>
        <v>737</v>
      </c>
      <c r="I17" s="1">
        <f t="shared" si="3"/>
        <v>11792</v>
      </c>
      <c r="J17" s="2">
        <f t="shared" si="1"/>
        <v>368.5</v>
      </c>
      <c r="K17" s="7">
        <f t="shared" si="2"/>
        <v>10318</v>
      </c>
      <c r="L17" s="1"/>
      <c r="M17" s="3">
        <v>2</v>
      </c>
      <c r="N17" s="3"/>
      <c r="O17" s="3"/>
    </row>
    <row r="18" spans="1:15">
      <c r="A18" s="3"/>
      <c r="B18" s="3">
        <v>16</v>
      </c>
      <c r="C18" s="1" t="s">
        <v>12</v>
      </c>
      <c r="D18" s="1">
        <v>541</v>
      </c>
      <c r="E18" s="1">
        <v>1</v>
      </c>
      <c r="F18" s="1">
        <v>665</v>
      </c>
      <c r="G18" s="3">
        <v>2</v>
      </c>
      <c r="H18" s="3">
        <f t="shared" si="0"/>
        <v>1206</v>
      </c>
      <c r="I18" s="1">
        <f t="shared" si="3"/>
        <v>19296</v>
      </c>
      <c r="J18" s="2">
        <f t="shared" si="1"/>
        <v>603</v>
      </c>
      <c r="K18" s="7">
        <f t="shared" si="2"/>
        <v>16884</v>
      </c>
      <c r="L18" s="1" t="s">
        <v>59</v>
      </c>
      <c r="M18" s="3">
        <v>3</v>
      </c>
      <c r="N18" s="3"/>
      <c r="O18" s="3"/>
    </row>
    <row r="19" spans="1:15">
      <c r="A19" s="3">
        <v>21</v>
      </c>
      <c r="B19" s="3">
        <v>17</v>
      </c>
      <c r="C19" s="1" t="s">
        <v>24</v>
      </c>
      <c r="D19" s="1">
        <v>736</v>
      </c>
      <c r="E19" s="1">
        <v>2</v>
      </c>
      <c r="F19" s="1"/>
      <c r="G19" s="3"/>
      <c r="H19" s="3">
        <f t="shared" si="0"/>
        <v>736</v>
      </c>
      <c r="I19" s="1">
        <f>H19*22</f>
        <v>16192</v>
      </c>
      <c r="J19" s="2">
        <f t="shared" si="1"/>
        <v>368</v>
      </c>
      <c r="K19" s="7">
        <f t="shared" si="2"/>
        <v>10304</v>
      </c>
      <c r="L19" s="1" t="s">
        <v>58</v>
      </c>
      <c r="M19" s="3">
        <v>1</v>
      </c>
      <c r="N19" s="3"/>
      <c r="O19" s="3">
        <v>1</v>
      </c>
    </row>
    <row r="20" spans="1:15">
      <c r="A20" s="3">
        <v>22</v>
      </c>
      <c r="B20" s="3">
        <v>18</v>
      </c>
      <c r="C20" s="1" t="s">
        <v>25</v>
      </c>
      <c r="D20" s="1">
        <v>523</v>
      </c>
      <c r="E20" s="1">
        <v>2</v>
      </c>
      <c r="F20" s="1"/>
      <c r="G20" s="3"/>
      <c r="H20" s="3">
        <f t="shared" si="0"/>
        <v>523</v>
      </c>
      <c r="I20" s="1">
        <f t="shared" ref="I20:I25" si="4">H20*16</f>
        <v>8368</v>
      </c>
      <c r="J20" s="2">
        <f t="shared" si="1"/>
        <v>261.5</v>
      </c>
      <c r="K20" s="7">
        <f t="shared" si="2"/>
        <v>7322</v>
      </c>
      <c r="L20" s="1"/>
      <c r="M20" s="3">
        <v>2</v>
      </c>
      <c r="N20" s="3"/>
      <c r="O20" s="3"/>
    </row>
    <row r="21" spans="1:15">
      <c r="A21" s="3">
        <v>23</v>
      </c>
      <c r="B21" s="3">
        <v>19</v>
      </c>
      <c r="C21" s="1" t="s">
        <v>14</v>
      </c>
      <c r="D21" s="1">
        <v>378</v>
      </c>
      <c r="E21" s="1">
        <v>1</v>
      </c>
      <c r="F21" s="1">
        <v>472</v>
      </c>
      <c r="G21" s="3">
        <v>1</v>
      </c>
      <c r="H21" s="3">
        <f t="shared" si="0"/>
        <v>850</v>
      </c>
      <c r="I21" s="1">
        <f t="shared" si="4"/>
        <v>13600</v>
      </c>
      <c r="J21" s="2">
        <f t="shared" si="1"/>
        <v>425</v>
      </c>
      <c r="K21" s="7">
        <f t="shared" si="2"/>
        <v>11900</v>
      </c>
      <c r="L21" s="1" t="s">
        <v>58</v>
      </c>
      <c r="M21" s="3">
        <v>2</v>
      </c>
      <c r="N21" s="3"/>
      <c r="O21" s="3"/>
    </row>
    <row r="22" spans="1:15">
      <c r="A22" s="3">
        <v>24</v>
      </c>
      <c r="B22" s="3">
        <v>20</v>
      </c>
      <c r="C22" s="1" t="s">
        <v>15</v>
      </c>
      <c r="D22" s="1">
        <v>302</v>
      </c>
      <c r="E22" s="1">
        <v>1</v>
      </c>
      <c r="F22" s="1">
        <v>429</v>
      </c>
      <c r="G22" s="3">
        <v>1</v>
      </c>
      <c r="H22" s="3">
        <f t="shared" si="0"/>
        <v>731</v>
      </c>
      <c r="I22" s="1">
        <f t="shared" si="4"/>
        <v>11696</v>
      </c>
      <c r="J22" s="2">
        <f t="shared" si="1"/>
        <v>365.5</v>
      </c>
      <c r="K22" s="7">
        <f t="shared" si="2"/>
        <v>10234</v>
      </c>
      <c r="L22" s="1"/>
      <c r="M22" s="3">
        <v>2</v>
      </c>
      <c r="N22" s="3"/>
      <c r="O22" s="3"/>
    </row>
    <row r="23" spans="1:15">
      <c r="A23" s="3">
        <v>25</v>
      </c>
      <c r="B23" s="3">
        <v>21</v>
      </c>
      <c r="C23" s="1" t="s">
        <v>16</v>
      </c>
      <c r="D23" s="1">
        <v>383</v>
      </c>
      <c r="E23" s="1">
        <v>1</v>
      </c>
      <c r="F23" s="1">
        <v>427</v>
      </c>
      <c r="G23" s="3">
        <v>1</v>
      </c>
      <c r="H23" s="3">
        <f t="shared" si="0"/>
        <v>810</v>
      </c>
      <c r="I23" s="1">
        <f t="shared" si="4"/>
        <v>12960</v>
      </c>
      <c r="J23" s="2">
        <f t="shared" si="1"/>
        <v>405</v>
      </c>
      <c r="K23" s="7">
        <f t="shared" si="2"/>
        <v>11340</v>
      </c>
      <c r="L23" s="1" t="s">
        <v>58</v>
      </c>
      <c r="M23" s="3">
        <v>2</v>
      </c>
      <c r="N23" s="3"/>
      <c r="O23" s="3"/>
    </row>
    <row r="24" spans="1:15">
      <c r="A24" s="3">
        <v>26</v>
      </c>
      <c r="B24" s="3">
        <v>22</v>
      </c>
      <c r="C24" s="1" t="s">
        <v>17</v>
      </c>
      <c r="D24" s="1">
        <v>270</v>
      </c>
      <c r="E24" s="1">
        <v>1</v>
      </c>
      <c r="F24" s="1">
        <v>302</v>
      </c>
      <c r="G24" s="3">
        <v>1</v>
      </c>
      <c r="H24" s="3">
        <f t="shared" si="0"/>
        <v>572</v>
      </c>
      <c r="I24" s="1">
        <f t="shared" si="4"/>
        <v>9152</v>
      </c>
      <c r="J24" s="2">
        <f t="shared" si="1"/>
        <v>286</v>
      </c>
      <c r="K24" s="7">
        <f t="shared" si="2"/>
        <v>8008</v>
      </c>
      <c r="L24" s="1"/>
      <c r="M24" s="3">
        <v>2</v>
      </c>
      <c r="N24" s="3"/>
      <c r="O24" s="3"/>
    </row>
    <row r="25" spans="1:15">
      <c r="A25" s="3">
        <v>27</v>
      </c>
      <c r="B25" s="3">
        <v>23</v>
      </c>
      <c r="C25" s="1" t="s">
        <v>18</v>
      </c>
      <c r="D25" s="1">
        <v>300</v>
      </c>
      <c r="E25" s="1">
        <v>1</v>
      </c>
      <c r="F25" s="1">
        <v>322</v>
      </c>
      <c r="G25" s="3">
        <v>1</v>
      </c>
      <c r="H25" s="3">
        <f t="shared" si="0"/>
        <v>622</v>
      </c>
      <c r="I25" s="1">
        <f t="shared" si="4"/>
        <v>9952</v>
      </c>
      <c r="J25" s="2">
        <f t="shared" si="1"/>
        <v>311</v>
      </c>
      <c r="K25" s="7">
        <f t="shared" si="2"/>
        <v>8708</v>
      </c>
      <c r="L25" s="1"/>
      <c r="M25" s="3">
        <v>2</v>
      </c>
      <c r="N25" s="3"/>
      <c r="O25" s="3"/>
    </row>
    <row r="26" spans="1:15">
      <c r="A26" s="3">
        <v>28</v>
      </c>
      <c r="B26" s="3">
        <v>24</v>
      </c>
      <c r="C26" s="1" t="s">
        <v>19</v>
      </c>
      <c r="D26" s="1">
        <v>392</v>
      </c>
      <c r="E26" s="1">
        <v>1</v>
      </c>
      <c r="F26" s="1">
        <v>370</v>
      </c>
      <c r="G26" s="3">
        <v>1</v>
      </c>
      <c r="H26" s="3">
        <f t="shared" si="0"/>
        <v>762</v>
      </c>
      <c r="I26" s="1">
        <f>H26*28</f>
        <v>21336</v>
      </c>
      <c r="J26" s="2">
        <f t="shared" si="1"/>
        <v>381</v>
      </c>
      <c r="K26" s="7">
        <f t="shared" si="2"/>
        <v>10668</v>
      </c>
      <c r="L26" s="1" t="s">
        <v>58</v>
      </c>
      <c r="M26" s="3">
        <v>2</v>
      </c>
      <c r="N26" s="3"/>
      <c r="O26" s="3"/>
    </row>
    <row r="27" spans="1:15">
      <c r="A27" s="3">
        <v>36</v>
      </c>
      <c r="B27" s="3">
        <v>25</v>
      </c>
      <c r="C27" s="1" t="s">
        <v>31</v>
      </c>
      <c r="D27" s="1">
        <v>391</v>
      </c>
      <c r="E27" s="1">
        <v>1</v>
      </c>
      <c r="F27" s="1"/>
      <c r="G27" s="3"/>
      <c r="H27" s="3">
        <f t="shared" si="0"/>
        <v>391</v>
      </c>
      <c r="I27" s="1">
        <f>H27*16</f>
        <v>6256</v>
      </c>
      <c r="J27" s="2">
        <f t="shared" si="1"/>
        <v>195.5</v>
      </c>
      <c r="K27" s="7">
        <f t="shared" si="2"/>
        <v>5474</v>
      </c>
      <c r="L27" s="1" t="s">
        <v>58</v>
      </c>
      <c r="M27" s="3">
        <v>1</v>
      </c>
      <c r="N27" s="3"/>
      <c r="O27" s="3"/>
    </row>
    <row r="28" spans="1:15">
      <c r="A28" s="3">
        <v>37</v>
      </c>
      <c r="B28" s="3">
        <v>26</v>
      </c>
      <c r="C28" s="1" t="s">
        <v>32</v>
      </c>
      <c r="D28" s="1">
        <v>538</v>
      </c>
      <c r="E28" s="1">
        <v>2</v>
      </c>
      <c r="F28" s="1"/>
      <c r="G28" s="3"/>
      <c r="H28" s="3">
        <f t="shared" si="0"/>
        <v>538</v>
      </c>
      <c r="I28" s="1">
        <f>H28*16</f>
        <v>8608</v>
      </c>
      <c r="J28" s="2">
        <f t="shared" si="1"/>
        <v>269</v>
      </c>
      <c r="K28" s="7">
        <f t="shared" si="2"/>
        <v>7532</v>
      </c>
      <c r="L28" s="1" t="s">
        <v>58</v>
      </c>
      <c r="M28" s="3">
        <v>2</v>
      </c>
      <c r="N28" s="3"/>
      <c r="O28" s="3"/>
    </row>
    <row r="29" spans="1:15">
      <c r="A29" s="3">
        <v>38</v>
      </c>
      <c r="B29" s="3">
        <v>27</v>
      </c>
      <c r="C29" s="1" t="s">
        <v>33</v>
      </c>
      <c r="D29" s="1">
        <v>725</v>
      </c>
      <c r="E29" s="1">
        <v>2</v>
      </c>
      <c r="F29" s="1"/>
      <c r="G29" s="3"/>
      <c r="H29" s="3">
        <f t="shared" si="0"/>
        <v>725</v>
      </c>
      <c r="I29" s="1">
        <f>H29*16</f>
        <v>11600</v>
      </c>
      <c r="J29" s="2">
        <f t="shared" si="1"/>
        <v>362.5</v>
      </c>
      <c r="K29" s="7">
        <f t="shared" si="2"/>
        <v>10150</v>
      </c>
      <c r="L29" s="1" t="s">
        <v>58</v>
      </c>
      <c r="M29" s="3">
        <v>2</v>
      </c>
      <c r="N29" s="3"/>
      <c r="O29" s="3"/>
    </row>
    <row r="30" spans="1:15">
      <c r="A30" s="3">
        <v>39</v>
      </c>
      <c r="B30" s="3">
        <v>28</v>
      </c>
      <c r="C30" s="1" t="s">
        <v>34</v>
      </c>
      <c r="D30" s="1">
        <v>390</v>
      </c>
      <c r="E30" s="1">
        <v>1</v>
      </c>
      <c r="F30" s="1"/>
      <c r="G30" s="3"/>
      <c r="H30" s="3">
        <f t="shared" si="0"/>
        <v>390</v>
      </c>
      <c r="I30" s="1">
        <f>H30*16</f>
        <v>6240</v>
      </c>
      <c r="J30" s="2">
        <f t="shared" si="1"/>
        <v>195</v>
      </c>
      <c r="K30" s="7">
        <f t="shared" si="2"/>
        <v>5460</v>
      </c>
      <c r="L30" s="1"/>
      <c r="M30" s="3">
        <v>1</v>
      </c>
      <c r="N30" s="3"/>
      <c r="O30" s="3"/>
    </row>
    <row r="31" spans="1:15">
      <c r="A31" s="3">
        <v>40</v>
      </c>
      <c r="B31" s="3">
        <v>29</v>
      </c>
      <c r="C31" s="1" t="s">
        <v>35</v>
      </c>
      <c r="D31" s="1">
        <v>539</v>
      </c>
      <c r="E31" s="1">
        <v>2</v>
      </c>
      <c r="F31" s="1"/>
      <c r="G31" s="3"/>
      <c r="H31" s="3">
        <f t="shared" si="0"/>
        <v>539</v>
      </c>
      <c r="I31" s="1">
        <f>H31*16</f>
        <v>8624</v>
      </c>
      <c r="J31" s="2">
        <f t="shared" si="1"/>
        <v>269.5</v>
      </c>
      <c r="K31" s="7">
        <f t="shared" si="2"/>
        <v>7546</v>
      </c>
      <c r="L31" s="1"/>
      <c r="M31" s="3">
        <v>2</v>
      </c>
      <c r="N31" s="3"/>
      <c r="O31" s="3"/>
    </row>
    <row r="32" spans="1:15">
      <c r="A32" s="3">
        <v>41</v>
      </c>
      <c r="B32" s="3">
        <v>30</v>
      </c>
      <c r="C32" s="1" t="s">
        <v>36</v>
      </c>
      <c r="D32" s="1">
        <v>732</v>
      </c>
      <c r="E32" s="1">
        <v>2</v>
      </c>
      <c r="F32" s="1"/>
      <c r="G32" s="3"/>
      <c r="H32" s="3">
        <f t="shared" si="0"/>
        <v>732</v>
      </c>
      <c r="I32" s="1">
        <f>H32*22</f>
        <v>16104</v>
      </c>
      <c r="J32" s="2">
        <f t="shared" si="1"/>
        <v>366</v>
      </c>
      <c r="K32" s="7">
        <f t="shared" si="2"/>
        <v>10248</v>
      </c>
      <c r="L32" s="1" t="s">
        <v>58</v>
      </c>
      <c r="M32" s="3">
        <v>2</v>
      </c>
      <c r="N32" s="3"/>
      <c r="O32" s="3"/>
    </row>
    <row r="33" spans="1:15">
      <c r="A33" s="3">
        <v>42</v>
      </c>
      <c r="B33" s="3">
        <v>31</v>
      </c>
      <c r="C33" s="1" t="s">
        <v>37</v>
      </c>
      <c r="D33" s="1">
        <v>538</v>
      </c>
      <c r="E33" s="1">
        <v>1</v>
      </c>
      <c r="F33" s="1">
        <v>718</v>
      </c>
      <c r="G33" s="3">
        <v>2</v>
      </c>
      <c r="H33" s="3">
        <f t="shared" si="0"/>
        <v>1256</v>
      </c>
      <c r="I33" s="1">
        <f>H33*22</f>
        <v>27632</v>
      </c>
      <c r="J33" s="2">
        <f t="shared" si="1"/>
        <v>628</v>
      </c>
      <c r="K33" s="7">
        <f t="shared" si="2"/>
        <v>17584</v>
      </c>
      <c r="L33" s="1" t="s">
        <v>58</v>
      </c>
      <c r="M33" s="3">
        <v>2</v>
      </c>
      <c r="N33" s="3">
        <v>1</v>
      </c>
      <c r="O33" s="3"/>
    </row>
    <row r="34" spans="1:15">
      <c r="A34" s="3">
        <v>43</v>
      </c>
      <c r="B34" s="3">
        <v>32</v>
      </c>
      <c r="C34" s="1" t="s">
        <v>38</v>
      </c>
      <c r="D34" s="1">
        <v>345</v>
      </c>
      <c r="E34" s="1">
        <v>1</v>
      </c>
      <c r="F34" s="1"/>
      <c r="G34" s="3"/>
      <c r="H34" s="3">
        <f t="shared" si="0"/>
        <v>345</v>
      </c>
      <c r="I34" s="1">
        <f t="shared" ref="I34:I39" si="5">H34*16</f>
        <v>5520</v>
      </c>
      <c r="J34" s="2">
        <f t="shared" si="1"/>
        <v>172.5</v>
      </c>
      <c r="K34" s="7">
        <f t="shared" si="2"/>
        <v>4830</v>
      </c>
      <c r="L34" s="1"/>
      <c r="M34" s="3">
        <v>1</v>
      </c>
      <c r="N34" s="3"/>
      <c r="O34" s="3"/>
    </row>
    <row r="35" spans="1:15">
      <c r="A35" s="3">
        <v>44</v>
      </c>
      <c r="B35" s="3">
        <v>33</v>
      </c>
      <c r="C35" s="1" t="s">
        <v>39</v>
      </c>
      <c r="D35" s="1">
        <v>332</v>
      </c>
      <c r="E35" s="1">
        <v>1</v>
      </c>
      <c r="F35" s="1"/>
      <c r="G35" s="3"/>
      <c r="H35" s="3">
        <f t="shared" si="0"/>
        <v>332</v>
      </c>
      <c r="I35" s="1">
        <f t="shared" si="5"/>
        <v>5312</v>
      </c>
      <c r="J35" s="2">
        <f t="shared" si="1"/>
        <v>166</v>
      </c>
      <c r="K35" s="7">
        <f t="shared" si="2"/>
        <v>4648</v>
      </c>
      <c r="L35" s="1"/>
      <c r="M35" s="3">
        <v>1</v>
      </c>
      <c r="N35" s="3"/>
      <c r="O35" s="3"/>
    </row>
    <row r="36" spans="1:15">
      <c r="A36" s="3">
        <v>45</v>
      </c>
      <c r="B36" s="3">
        <v>34</v>
      </c>
      <c r="C36" s="1" t="s">
        <v>40</v>
      </c>
      <c r="D36" s="1">
        <v>814</v>
      </c>
      <c r="E36" s="1">
        <v>2</v>
      </c>
      <c r="F36" s="1"/>
      <c r="G36" s="3"/>
      <c r="H36" s="3">
        <f t="shared" si="0"/>
        <v>814</v>
      </c>
      <c r="I36" s="1">
        <f t="shared" si="5"/>
        <v>13024</v>
      </c>
      <c r="J36" s="2">
        <f t="shared" si="1"/>
        <v>407</v>
      </c>
      <c r="K36" s="7">
        <f t="shared" si="2"/>
        <v>11396</v>
      </c>
      <c r="L36" s="1" t="s">
        <v>58</v>
      </c>
      <c r="M36" s="3">
        <v>1</v>
      </c>
      <c r="N36" s="3">
        <v>1</v>
      </c>
      <c r="O36" s="3"/>
    </row>
    <row r="37" spans="1:15">
      <c r="A37" s="3">
        <v>46</v>
      </c>
      <c r="B37" s="3">
        <v>35</v>
      </c>
      <c r="C37" s="1" t="s">
        <v>41</v>
      </c>
      <c r="D37" s="1">
        <v>854</v>
      </c>
      <c r="E37" s="1">
        <v>2</v>
      </c>
      <c r="F37" s="1"/>
      <c r="G37" s="3"/>
      <c r="H37" s="3">
        <f t="shared" si="0"/>
        <v>854</v>
      </c>
      <c r="I37" s="1">
        <f t="shared" si="5"/>
        <v>13664</v>
      </c>
      <c r="J37" s="2">
        <f t="shared" si="1"/>
        <v>427</v>
      </c>
      <c r="K37" s="7">
        <f t="shared" si="2"/>
        <v>11956</v>
      </c>
      <c r="L37" s="1" t="s">
        <v>58</v>
      </c>
      <c r="M37" s="3">
        <v>1</v>
      </c>
      <c r="N37" s="3">
        <v>1</v>
      </c>
      <c r="O37" s="3"/>
    </row>
    <row r="38" spans="1:15">
      <c r="A38" s="3">
        <v>47</v>
      </c>
      <c r="B38" s="3">
        <v>36</v>
      </c>
      <c r="C38" s="1" t="s">
        <v>42</v>
      </c>
      <c r="D38" s="1">
        <v>332</v>
      </c>
      <c r="E38" s="1">
        <v>1</v>
      </c>
      <c r="F38" s="1"/>
      <c r="G38" s="3"/>
      <c r="H38" s="3">
        <f t="shared" si="0"/>
        <v>332</v>
      </c>
      <c r="I38" s="1">
        <f t="shared" si="5"/>
        <v>5312</v>
      </c>
      <c r="J38" s="2">
        <f t="shared" si="1"/>
        <v>166</v>
      </c>
      <c r="K38" s="7">
        <f t="shared" si="2"/>
        <v>4648</v>
      </c>
      <c r="L38" s="1"/>
      <c r="M38" s="3">
        <v>1</v>
      </c>
      <c r="N38" s="3"/>
      <c r="O38" s="3"/>
    </row>
    <row r="39" spans="1:15">
      <c r="A39" s="3">
        <v>48</v>
      </c>
      <c r="B39" s="3">
        <v>37</v>
      </c>
      <c r="C39" s="1" t="s">
        <v>43</v>
      </c>
      <c r="D39" s="1">
        <v>358</v>
      </c>
      <c r="E39" s="1">
        <v>1</v>
      </c>
      <c r="F39" s="1"/>
      <c r="G39" s="3"/>
      <c r="H39" s="3">
        <f t="shared" si="0"/>
        <v>358</v>
      </c>
      <c r="I39" s="1">
        <f t="shared" si="5"/>
        <v>5728</v>
      </c>
      <c r="J39" s="2">
        <f t="shared" si="1"/>
        <v>179</v>
      </c>
      <c r="K39" s="7">
        <f t="shared" si="2"/>
        <v>5012</v>
      </c>
      <c r="L39" s="1"/>
      <c r="M39" s="3">
        <v>1</v>
      </c>
      <c r="N39" s="3"/>
      <c r="O39" s="3"/>
    </row>
    <row r="40" spans="1:15">
      <c r="A40" s="3">
        <v>49</v>
      </c>
      <c r="B40" s="3">
        <v>38</v>
      </c>
      <c r="C40" s="1" t="s">
        <v>44</v>
      </c>
      <c r="D40" s="1">
        <v>513</v>
      </c>
      <c r="E40" s="1">
        <v>1</v>
      </c>
      <c r="F40" s="1">
        <v>770</v>
      </c>
      <c r="G40" s="3">
        <v>2</v>
      </c>
      <c r="H40" s="3">
        <f t="shared" si="0"/>
        <v>1283</v>
      </c>
      <c r="I40" s="1">
        <f>H40*22</f>
        <v>28226</v>
      </c>
      <c r="J40" s="2">
        <f t="shared" si="1"/>
        <v>641.5</v>
      </c>
      <c r="K40" s="7">
        <f t="shared" si="2"/>
        <v>17962</v>
      </c>
      <c r="L40" s="1" t="s">
        <v>58</v>
      </c>
      <c r="M40" s="3">
        <v>2</v>
      </c>
      <c r="N40" s="3">
        <v>1</v>
      </c>
      <c r="O40" s="3"/>
    </row>
    <row r="41" spans="1:15">
      <c r="A41" s="3">
        <v>50</v>
      </c>
      <c r="B41" s="3">
        <v>39</v>
      </c>
      <c r="C41" s="1" t="s">
        <v>45</v>
      </c>
      <c r="D41" s="1">
        <v>716</v>
      </c>
      <c r="E41" s="1">
        <v>2</v>
      </c>
      <c r="F41" s="1"/>
      <c r="G41" s="3"/>
      <c r="H41" s="3">
        <f t="shared" si="0"/>
        <v>716</v>
      </c>
      <c r="I41" s="1">
        <f>H41*22</f>
        <v>15752</v>
      </c>
      <c r="J41" s="2">
        <f t="shared" si="1"/>
        <v>358</v>
      </c>
      <c r="K41" s="7">
        <f t="shared" si="2"/>
        <v>10024</v>
      </c>
      <c r="L41" s="1" t="s">
        <v>58</v>
      </c>
      <c r="M41" s="3">
        <v>1</v>
      </c>
      <c r="N41" s="3"/>
      <c r="O41" s="3"/>
    </row>
    <row r="42" spans="1:15">
      <c r="A42" s="3">
        <v>51</v>
      </c>
      <c r="B42" s="3">
        <v>40</v>
      </c>
      <c r="C42" s="1" t="s">
        <v>46</v>
      </c>
      <c r="D42" s="1">
        <v>513</v>
      </c>
      <c r="E42" s="1">
        <v>2</v>
      </c>
      <c r="F42" s="1"/>
      <c r="G42" s="3"/>
      <c r="H42" s="3">
        <f t="shared" si="0"/>
        <v>513</v>
      </c>
      <c r="I42" s="1">
        <f>H42*16</f>
        <v>8208</v>
      </c>
      <c r="J42" s="2">
        <f t="shared" si="1"/>
        <v>256.5</v>
      </c>
      <c r="K42" s="7">
        <f t="shared" si="2"/>
        <v>7182</v>
      </c>
      <c r="L42" s="1"/>
      <c r="M42" s="3">
        <v>1</v>
      </c>
      <c r="N42" s="3"/>
      <c r="O42" s="3"/>
    </row>
    <row r="43" spans="1:15">
      <c r="A43" s="3">
        <v>52</v>
      </c>
      <c r="B43" s="3">
        <v>41</v>
      </c>
      <c r="C43" s="1" t="s">
        <v>47</v>
      </c>
      <c r="D43" s="1">
        <v>358</v>
      </c>
      <c r="E43" s="1">
        <v>1</v>
      </c>
      <c r="F43" s="1"/>
      <c r="G43" s="3"/>
      <c r="H43" s="3">
        <f t="shared" si="0"/>
        <v>358</v>
      </c>
      <c r="I43" s="1">
        <f>H43*16</f>
        <v>5728</v>
      </c>
      <c r="J43" s="2">
        <f t="shared" si="1"/>
        <v>179</v>
      </c>
      <c r="K43" s="7">
        <f t="shared" si="2"/>
        <v>5012</v>
      </c>
      <c r="L43" s="1"/>
      <c r="M43" s="3">
        <v>1</v>
      </c>
      <c r="N43" s="3"/>
      <c r="O43" s="3"/>
    </row>
    <row r="44" spans="1:15">
      <c r="A44" s="3">
        <v>53</v>
      </c>
      <c r="B44" s="3">
        <v>42</v>
      </c>
      <c r="C44" s="1" t="s">
        <v>48</v>
      </c>
      <c r="D44" s="1">
        <v>716</v>
      </c>
      <c r="E44" s="1">
        <v>2</v>
      </c>
      <c r="F44" s="1"/>
      <c r="G44" s="3"/>
      <c r="H44" s="3">
        <f t="shared" si="0"/>
        <v>716</v>
      </c>
      <c r="I44" s="1">
        <f>H44*16</f>
        <v>11456</v>
      </c>
      <c r="J44" s="2">
        <f t="shared" si="1"/>
        <v>358</v>
      </c>
      <c r="K44" s="7">
        <f t="shared" si="2"/>
        <v>10024</v>
      </c>
      <c r="L44" s="1" t="s">
        <v>58</v>
      </c>
      <c r="M44" s="3">
        <v>1</v>
      </c>
      <c r="N44" s="3"/>
      <c r="O44" s="3"/>
    </row>
    <row r="45" spans="1:15">
      <c r="A45" s="3">
        <v>54</v>
      </c>
      <c r="B45" s="3">
        <v>43</v>
      </c>
      <c r="C45" s="1" t="s">
        <v>49</v>
      </c>
      <c r="D45" s="1">
        <v>536</v>
      </c>
      <c r="E45" s="1">
        <v>1</v>
      </c>
      <c r="F45" s="1"/>
      <c r="G45" s="3"/>
      <c r="H45" s="3">
        <f t="shared" si="0"/>
        <v>536</v>
      </c>
      <c r="I45" s="1">
        <f>H45*16</f>
        <v>8576</v>
      </c>
      <c r="J45" s="2">
        <f t="shared" si="1"/>
        <v>268</v>
      </c>
      <c r="K45" s="7">
        <f t="shared" si="2"/>
        <v>7504</v>
      </c>
      <c r="L45" s="1" t="s">
        <v>58</v>
      </c>
      <c r="M45" s="3">
        <v>1</v>
      </c>
      <c r="N45" s="3"/>
      <c r="O45" s="3"/>
    </row>
    <row r="46" spans="1:15">
      <c r="A46" s="3">
        <v>55</v>
      </c>
      <c r="B46" s="3">
        <v>44</v>
      </c>
      <c r="C46" s="1" t="s">
        <v>50</v>
      </c>
      <c r="D46" s="1">
        <v>391</v>
      </c>
      <c r="E46" s="1">
        <v>1</v>
      </c>
      <c r="F46" s="1"/>
      <c r="G46" s="3"/>
      <c r="H46" s="3">
        <f t="shared" si="0"/>
        <v>391</v>
      </c>
      <c r="I46" s="1">
        <f>H46*16</f>
        <v>6256</v>
      </c>
      <c r="J46" s="2">
        <f t="shared" si="1"/>
        <v>195.5</v>
      </c>
      <c r="K46" s="7">
        <f t="shared" si="2"/>
        <v>5474</v>
      </c>
      <c r="L46" s="1" t="s">
        <v>58</v>
      </c>
      <c r="M46" s="3">
        <v>1</v>
      </c>
      <c r="N46" s="3"/>
      <c r="O46" s="3"/>
    </row>
    <row r="47" spans="1:15">
      <c r="A47" s="3"/>
      <c r="B47" s="3"/>
      <c r="C47" s="10" t="s">
        <v>63</v>
      </c>
      <c r="D47" s="1"/>
      <c r="E47" s="1">
        <f>SUM(E3:E46)</f>
        <v>57</v>
      </c>
      <c r="F47" s="1"/>
      <c r="G47" s="3">
        <f>SUM(G3:G46)</f>
        <v>22</v>
      </c>
      <c r="H47" s="3">
        <f>SUM(H3:H46)</f>
        <v>28934.720000000001</v>
      </c>
      <c r="I47" s="1">
        <f>SUM(I3:I46)</f>
        <v>499258.52</v>
      </c>
      <c r="J47" s="1">
        <f>SUM(J3:J46)</f>
        <v>14467.36</v>
      </c>
      <c r="K47" s="7">
        <f>SUM(K3:K46)</f>
        <v>405086.08</v>
      </c>
      <c r="L47" s="1">
        <v>24</v>
      </c>
      <c r="M47" s="3">
        <f>SUM(M3:M46)</f>
        <v>71</v>
      </c>
      <c r="N47" s="3">
        <f>SUM(N3:N46)</f>
        <v>4</v>
      </c>
      <c r="O47" s="3">
        <f>SUM(O3:O46)</f>
        <v>2</v>
      </c>
    </row>
    <row r="48" spans="1:15">
      <c r="A48" s="3"/>
      <c r="B48" s="3"/>
      <c r="C48" s="1"/>
      <c r="D48" s="1"/>
      <c r="E48" s="1"/>
      <c r="F48" s="1"/>
      <c r="G48" s="3"/>
      <c r="H48" s="3"/>
      <c r="I48" s="1"/>
      <c r="J48" s="1"/>
      <c r="K48" s="9"/>
      <c r="L48" s="1"/>
      <c r="M48" s="3"/>
      <c r="N48" s="3"/>
      <c r="O48" s="3"/>
    </row>
    <row r="49" spans="1:15">
      <c r="A49" s="3">
        <v>11</v>
      </c>
      <c r="B49" s="3"/>
      <c r="C49" s="6" t="s">
        <v>6</v>
      </c>
      <c r="D49" s="1"/>
      <c r="E49" s="1"/>
      <c r="F49" s="1">
        <v>235</v>
      </c>
      <c r="G49" s="3">
        <v>1</v>
      </c>
      <c r="H49" s="3">
        <f t="shared" ref="H49:H60" si="6">D49+F49</f>
        <v>235</v>
      </c>
      <c r="I49" s="1">
        <f t="shared" ref="I49:I60" si="7">H49*22</f>
        <v>5170</v>
      </c>
      <c r="J49" s="1">
        <f t="shared" ref="J49:J56" si="8">H49*0.8</f>
        <v>188</v>
      </c>
      <c r="K49" s="9">
        <f t="shared" ref="K49:K60" si="9">H49*14</f>
        <v>3290</v>
      </c>
      <c r="L49" s="1"/>
      <c r="M49" s="3"/>
      <c r="N49" s="3"/>
      <c r="O49" s="3"/>
    </row>
    <row r="50" spans="1:15">
      <c r="A50" s="3">
        <v>12</v>
      </c>
      <c r="B50" s="3"/>
      <c r="C50" s="6" t="s">
        <v>7</v>
      </c>
      <c r="D50" s="1"/>
      <c r="E50" s="1"/>
      <c r="F50" s="1">
        <v>1196</v>
      </c>
      <c r="G50" s="3">
        <v>1</v>
      </c>
      <c r="H50" s="3">
        <f t="shared" si="6"/>
        <v>1196</v>
      </c>
      <c r="I50" s="1">
        <f t="shared" si="7"/>
        <v>26312</v>
      </c>
      <c r="J50" s="1">
        <f t="shared" si="8"/>
        <v>956.80000000000007</v>
      </c>
      <c r="K50" s="9">
        <f t="shared" si="9"/>
        <v>16744</v>
      </c>
      <c r="L50" s="1"/>
      <c r="M50" s="3"/>
      <c r="N50" s="3"/>
      <c r="O50" s="3"/>
    </row>
    <row r="51" spans="1:15">
      <c r="A51" s="3">
        <v>18</v>
      </c>
      <c r="B51" s="3"/>
      <c r="C51" s="6" t="s">
        <v>11</v>
      </c>
      <c r="D51" s="1"/>
      <c r="E51" s="1"/>
      <c r="F51" s="1">
        <v>700</v>
      </c>
      <c r="G51" s="3">
        <v>1</v>
      </c>
      <c r="H51" s="3">
        <f t="shared" si="6"/>
        <v>700</v>
      </c>
      <c r="I51" s="1">
        <f t="shared" si="7"/>
        <v>15400</v>
      </c>
      <c r="J51" s="1">
        <f t="shared" si="8"/>
        <v>560</v>
      </c>
      <c r="K51" s="9">
        <f t="shared" si="9"/>
        <v>9800</v>
      </c>
      <c r="L51" s="1"/>
      <c r="M51" s="3"/>
      <c r="N51" s="3"/>
      <c r="O51" s="3"/>
    </row>
    <row r="52" spans="1:15">
      <c r="A52" s="3">
        <v>20</v>
      </c>
      <c r="B52" s="3"/>
      <c r="C52" s="6" t="s">
        <v>13</v>
      </c>
      <c r="D52" s="1"/>
      <c r="E52" s="1"/>
      <c r="F52" s="1">
        <v>1241</v>
      </c>
      <c r="G52" s="3">
        <v>1</v>
      </c>
      <c r="H52" s="3">
        <f t="shared" si="6"/>
        <v>1241</v>
      </c>
      <c r="I52" s="1">
        <f t="shared" si="7"/>
        <v>27302</v>
      </c>
      <c r="J52" s="1">
        <f t="shared" si="8"/>
        <v>992.80000000000007</v>
      </c>
      <c r="K52" s="9">
        <f t="shared" si="9"/>
        <v>17374</v>
      </c>
      <c r="L52" s="1"/>
      <c r="M52" s="3"/>
      <c r="N52" s="3"/>
      <c r="O52" s="3"/>
    </row>
    <row r="53" spans="1:15">
      <c r="A53" s="3"/>
      <c r="B53" s="3"/>
      <c r="C53" s="6" t="s">
        <v>67</v>
      </c>
      <c r="D53" s="1"/>
      <c r="E53" s="1"/>
      <c r="F53" s="1"/>
      <c r="G53" s="3"/>
      <c r="H53" s="3"/>
      <c r="I53" s="1"/>
      <c r="J53" s="1"/>
      <c r="K53" s="9"/>
      <c r="L53" s="1"/>
      <c r="M53" s="3"/>
      <c r="N53" s="3"/>
      <c r="O53" s="3">
        <v>2</v>
      </c>
    </row>
    <row r="54" spans="1:15">
      <c r="A54" s="3">
        <v>29</v>
      </c>
      <c r="B54" s="3"/>
      <c r="C54" s="6" t="s">
        <v>66</v>
      </c>
      <c r="D54" s="1">
        <v>624</v>
      </c>
      <c r="E54" s="1"/>
      <c r="F54" s="1"/>
      <c r="G54" s="3">
        <v>1</v>
      </c>
      <c r="H54" s="3">
        <f t="shared" si="6"/>
        <v>624</v>
      </c>
      <c r="I54" s="1">
        <f t="shared" si="7"/>
        <v>13728</v>
      </c>
      <c r="J54" s="1">
        <f t="shared" si="8"/>
        <v>499.20000000000005</v>
      </c>
      <c r="K54" s="9">
        <f t="shared" si="9"/>
        <v>8736</v>
      </c>
      <c r="L54" s="1"/>
      <c r="M54" s="3"/>
      <c r="N54" s="3"/>
      <c r="O54" s="3">
        <v>1</v>
      </c>
    </row>
    <row r="55" spans="1:15">
      <c r="A55" s="3">
        <v>30</v>
      </c>
      <c r="B55" s="3"/>
      <c r="C55" s="6" t="s">
        <v>64</v>
      </c>
      <c r="D55" s="1">
        <v>973</v>
      </c>
      <c r="E55" s="1"/>
      <c r="F55" s="1"/>
      <c r="G55" s="3">
        <v>1</v>
      </c>
      <c r="H55" s="3">
        <f t="shared" si="6"/>
        <v>973</v>
      </c>
      <c r="I55" s="1">
        <f t="shared" si="7"/>
        <v>21406</v>
      </c>
      <c r="J55" s="1">
        <f t="shared" si="8"/>
        <v>778.40000000000009</v>
      </c>
      <c r="K55" s="9">
        <f t="shared" si="9"/>
        <v>13622</v>
      </c>
      <c r="L55" s="1"/>
      <c r="M55" s="3">
        <v>1</v>
      </c>
      <c r="N55" s="3"/>
      <c r="O55" s="3">
        <v>1</v>
      </c>
    </row>
    <row r="56" spans="1:15">
      <c r="A56" s="3">
        <v>31</v>
      </c>
      <c r="B56" s="3"/>
      <c r="C56" s="6" t="s">
        <v>65</v>
      </c>
      <c r="D56" s="1">
        <v>655</v>
      </c>
      <c r="E56" s="1"/>
      <c r="F56" s="1"/>
      <c r="G56" s="3">
        <v>1</v>
      </c>
      <c r="H56" s="3">
        <f t="shared" si="6"/>
        <v>655</v>
      </c>
      <c r="I56" s="1">
        <f t="shared" si="7"/>
        <v>14410</v>
      </c>
      <c r="J56" s="1">
        <f t="shared" si="8"/>
        <v>524</v>
      </c>
      <c r="K56" s="9">
        <f t="shared" si="9"/>
        <v>9170</v>
      </c>
      <c r="L56" s="1"/>
      <c r="M56" s="3"/>
      <c r="N56" s="3">
        <v>1</v>
      </c>
      <c r="O56" s="3"/>
    </row>
    <row r="57" spans="1:15">
      <c r="A57" s="3">
        <v>32</v>
      </c>
      <c r="B57" s="3"/>
      <c r="C57" s="6" t="s">
        <v>30</v>
      </c>
      <c r="D57" s="1">
        <v>1931</v>
      </c>
      <c r="E57" s="1"/>
      <c r="F57" s="1"/>
      <c r="G57" s="3">
        <v>1</v>
      </c>
      <c r="H57" s="3">
        <f t="shared" si="6"/>
        <v>1931</v>
      </c>
      <c r="I57" s="1">
        <f t="shared" si="7"/>
        <v>42482</v>
      </c>
      <c r="J57" s="1">
        <f>H57*1</f>
        <v>1931</v>
      </c>
      <c r="K57" s="9">
        <f t="shared" si="9"/>
        <v>27034</v>
      </c>
      <c r="L57" s="1"/>
      <c r="M57" s="3"/>
      <c r="N57" s="3"/>
      <c r="O57" s="3"/>
    </row>
    <row r="58" spans="1:15">
      <c r="A58" s="3">
        <v>56</v>
      </c>
      <c r="B58" s="3"/>
      <c r="C58" s="6" t="s">
        <v>51</v>
      </c>
      <c r="D58" s="1">
        <v>602</v>
      </c>
      <c r="E58" s="1"/>
      <c r="F58" s="1"/>
      <c r="G58" s="3">
        <v>1</v>
      </c>
      <c r="H58" s="3">
        <f t="shared" si="6"/>
        <v>602</v>
      </c>
      <c r="I58" s="1">
        <f t="shared" si="7"/>
        <v>13244</v>
      </c>
      <c r="J58" s="1">
        <f>H58*0.8</f>
        <v>481.6</v>
      </c>
      <c r="K58" s="9">
        <f t="shared" si="9"/>
        <v>8428</v>
      </c>
      <c r="L58" s="1"/>
      <c r="M58" s="3"/>
      <c r="N58" s="3">
        <v>1</v>
      </c>
      <c r="O58" s="3"/>
    </row>
    <row r="59" spans="1:15">
      <c r="A59" s="3">
        <v>57</v>
      </c>
      <c r="B59" s="3"/>
      <c r="C59" s="6" t="s">
        <v>52</v>
      </c>
      <c r="D59" s="1">
        <v>989</v>
      </c>
      <c r="E59" s="1"/>
      <c r="F59" s="1"/>
      <c r="G59" s="3">
        <v>1</v>
      </c>
      <c r="H59" s="3">
        <f t="shared" si="6"/>
        <v>989</v>
      </c>
      <c r="I59" s="1">
        <f t="shared" si="7"/>
        <v>21758</v>
      </c>
      <c r="J59" s="1">
        <f>H59*0.8</f>
        <v>791.2</v>
      </c>
      <c r="K59" s="9">
        <f t="shared" si="9"/>
        <v>13846</v>
      </c>
      <c r="L59" s="1"/>
      <c r="M59" s="3"/>
      <c r="N59" s="3"/>
      <c r="O59" s="3">
        <v>2</v>
      </c>
    </row>
    <row r="60" spans="1:15">
      <c r="A60" s="3">
        <v>58</v>
      </c>
      <c r="B60" s="3"/>
      <c r="C60" s="6" t="s">
        <v>53</v>
      </c>
      <c r="D60" s="1">
        <v>604</v>
      </c>
      <c r="E60" s="1"/>
      <c r="F60" s="1"/>
      <c r="G60" s="3">
        <v>1</v>
      </c>
      <c r="H60" s="3">
        <f t="shared" si="6"/>
        <v>604</v>
      </c>
      <c r="I60" s="1">
        <f t="shared" si="7"/>
        <v>13288</v>
      </c>
      <c r="J60" s="1">
        <f>H60*0.8</f>
        <v>483.20000000000005</v>
      </c>
      <c r="K60" s="9">
        <f t="shared" si="9"/>
        <v>8456</v>
      </c>
      <c r="L60" s="1"/>
      <c r="M60" s="3"/>
      <c r="N60" s="3"/>
      <c r="O60" s="3">
        <v>1</v>
      </c>
    </row>
    <row r="61" spans="1:15">
      <c r="I61" s="12">
        <f>SUM(I49:I60)</f>
        <v>214500</v>
      </c>
      <c r="L61" s="1"/>
      <c r="M61" s="3">
        <f>SUM(M3:M60)</f>
        <v>143</v>
      </c>
      <c r="N61" s="3">
        <f>SUM(N3:N60)</f>
        <v>10</v>
      </c>
      <c r="O61" s="3">
        <f>SUM(O3:O60)</f>
        <v>11</v>
      </c>
    </row>
    <row r="62" spans="1:15">
      <c r="I62" s="12">
        <f>I47+I61</f>
        <v>713758.52</v>
      </c>
    </row>
  </sheetData>
  <mergeCells count="1">
    <mergeCell ref="M1:O1"/>
  </mergeCells>
  <phoneticPr fontId="1" type="noConversion"/>
  <pageMargins left="0.25" right="0.25" top="0.25" bottom="0.5" header="0.5" footer="0"/>
  <pageSetup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FW Webb 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Chadwick</dc:creator>
  <cp:lastModifiedBy>dave.chadwick</cp:lastModifiedBy>
  <cp:lastPrinted>2013-03-19T00:10:56Z</cp:lastPrinted>
  <dcterms:created xsi:type="dcterms:W3CDTF">2010-03-10T23:17:31Z</dcterms:created>
  <dcterms:modified xsi:type="dcterms:W3CDTF">2013-04-01T13:32:16Z</dcterms:modified>
</cp:coreProperties>
</file>